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33.xml" ContentType="application/vnd.openxmlformats-officedocument.spreadsheetml.worksheet+xml"/>
  <Override PartName="/xl/worksheets/sheet3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91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rdil\Dropbox (Growth Enablement)\Bid Season (1)\FY18\Higher Ed Dining\Florida International University - Rebid\Inserts_Lisa, Sherri, Stephen\Tab 8_Staffing Schedule\"/>
    </mc:Choice>
  </mc:AlternateContent>
  <xr:revisionPtr revIDLastSave="0" documentId="11_06932392993A89BA0B7C9773611765F3E76E8C67" xr6:coauthVersionLast="37" xr6:coauthVersionMax="37" xr10:uidLastSave="{00000000-0000-0000-0000-000000000000}"/>
  <bookViews>
    <workbookView xWindow="0" yWindow="0" windowWidth="19200" windowHeight="11295" tabRatio="869" firstSheet="31" activeTab="31" xr2:uid="{00000000-000D-0000-FFFF-FFFF00000000}"/>
  </bookViews>
  <sheets>
    <sheet name="Fresh Food Co." sheetId="105" r:id="rId1"/>
    <sheet name="POD Breezeway" sheetId="106" r:id="rId2"/>
    <sheet name="Express GL" sheetId="107" r:id="rId3"/>
    <sheet name="Starbucks GL" sheetId="108" r:id="rId4"/>
    <sheet name="Miro's GL" sheetId="109" r:id="rId5"/>
    <sheet name="Faculty Club" sheetId="110" r:id="rId6"/>
    <sheet name="Almazar" sheetId="111" r:id="rId7"/>
    <sheet name="Burger King" sheetId="112" r:id="rId8"/>
    <sheet name="Bustelo" sheetId="113" r:id="rId9"/>
    <sheet name="Chili's" sheetId="114" r:id="rId10"/>
    <sheet name="Einstein" sheetId="115" r:id="rId11"/>
    <sheet name="Jamba" sheetId="116" r:id="rId12"/>
    <sheet name="Pollo Tropical " sheetId="117" r:id="rId13"/>
    <sheet name="Subway GC" sheetId="118" r:id="rId14"/>
    <sheet name="Sushi Maki" sheetId="119" r:id="rId15"/>
    <sheet name="Panda" sheetId="120" r:id="rId16"/>
    <sheet name="Starbucks Mango" sheetId="121" r:id="rId17"/>
    <sheet name="Taco Bell" sheetId="122" r:id="rId18"/>
    <sheet name="Chick-fil-A" sheetId="123" r:id="rId19"/>
    <sheet name="Dunkin" sheetId="124" r:id="rId20"/>
    <sheet name="Misha's" sheetId="125" r:id="rId21"/>
    <sheet name="Sergio's" sheetId="126" r:id="rId22"/>
    <sheet name="Moe's PG5" sheetId="127" r:id="rId23"/>
    <sheet name="Papa John's" sheetId="128" r:id="rId24"/>
    <sheet name="Salad" sheetId="129" r:id="rId25"/>
    <sheet name="Half Moon" sheetId="130" r:id="rId26"/>
    <sheet name="Trop Smoothies" sheetId="131" r:id="rId27"/>
    <sheet name="Starbucks BBC" sheetId="132" r:id="rId28"/>
    <sheet name="Moe's BBC" sheetId="133" r:id="rId29"/>
    <sheet name="Grille Works BBC" sheetId="134" r:id="rId30"/>
    <sheet name="Subway BBC" sheetId="135" r:id="rId31"/>
    <sheet name="Catering MMC" sheetId="136" r:id="rId32"/>
    <sheet name="Catering BBC" sheetId="137" r:id="rId33"/>
    <sheet name="Summer Conf &amp; Camp" sheetId="138" r:id="rId34"/>
    <sheet name="G&amp;A" sheetId="139" r:id="rId35"/>
    <sheet name="Extra #1" sheetId="144" r:id="rId36"/>
    <sheet name="Extra #2" sheetId="145" r:id="rId37"/>
    <sheet name="Extra #3" sheetId="146" r:id="rId38"/>
    <sheet name="Extra #4" sheetId="147" r:id="rId39"/>
    <sheet name="Summary" sheetId="54" r:id="rId40"/>
  </sheets>
  <calcPr calcId="179020" concurrentCalc="0"/>
  <fileRecoveryPr autoRecover="0"/>
</workbook>
</file>

<file path=xl/calcChain.xml><?xml version="1.0" encoding="utf-8"?>
<calcChain xmlns="http://schemas.openxmlformats.org/spreadsheetml/2006/main">
  <c r="K42" i="127" l="1"/>
  <c r="O42" i="127"/>
  <c r="K41" i="127"/>
  <c r="O41" i="127"/>
  <c r="K40" i="127"/>
  <c r="O40" i="127"/>
  <c r="O39" i="127"/>
  <c r="O38" i="127"/>
  <c r="O37" i="127"/>
  <c r="O36" i="127"/>
  <c r="O35" i="127"/>
  <c r="O34" i="127"/>
  <c r="O33" i="127"/>
  <c r="O32" i="127"/>
  <c r="O31" i="127"/>
  <c r="K30" i="127"/>
  <c r="O30" i="127"/>
  <c r="K29" i="127"/>
  <c r="O29" i="127"/>
  <c r="K28" i="127"/>
  <c r="O28" i="127"/>
  <c r="K27" i="127"/>
  <c r="O27" i="127"/>
  <c r="N82" i="117"/>
  <c r="K82" i="117"/>
  <c r="O82" i="117"/>
  <c r="N81" i="117"/>
  <c r="K81" i="117"/>
  <c r="O81" i="117"/>
  <c r="N41" i="117"/>
  <c r="R18" i="105"/>
  <c r="T18" i="105"/>
  <c r="S18" i="105"/>
  <c r="U18" i="105"/>
  <c r="R17" i="105"/>
  <c r="T17" i="105"/>
  <c r="S17" i="105"/>
  <c r="U17" i="105"/>
  <c r="R14" i="117"/>
  <c r="T14" i="117"/>
  <c r="S14" i="117"/>
  <c r="U14" i="117"/>
  <c r="R15" i="117"/>
  <c r="T15" i="117"/>
  <c r="S15" i="117"/>
  <c r="U15" i="117"/>
  <c r="R16" i="117"/>
  <c r="T16" i="117"/>
  <c r="S16" i="117"/>
  <c r="U16" i="117"/>
  <c r="R17" i="117"/>
  <c r="T17" i="117"/>
  <c r="S17" i="117"/>
  <c r="U17" i="117"/>
  <c r="R18" i="117"/>
  <c r="T18" i="117"/>
  <c r="S18" i="117"/>
  <c r="U18" i="117"/>
  <c r="R19" i="117"/>
  <c r="T19" i="117"/>
  <c r="S19" i="117"/>
  <c r="U19" i="117"/>
  <c r="U20" i="117"/>
  <c r="N33" i="124"/>
  <c r="K33" i="124"/>
  <c r="O33" i="124"/>
  <c r="R33" i="124"/>
  <c r="S33" i="124"/>
  <c r="T33" i="124"/>
  <c r="U33" i="124"/>
  <c r="N33" i="132"/>
  <c r="K30" i="133"/>
  <c r="O30" i="133"/>
  <c r="R30" i="133"/>
  <c r="S30" i="133"/>
  <c r="M134" i="105"/>
  <c r="L134" i="105"/>
  <c r="M83" i="105"/>
  <c r="L83" i="105"/>
  <c r="K34" i="139"/>
  <c r="O34" i="139"/>
  <c r="K33" i="139"/>
  <c r="O33" i="139"/>
  <c r="K32" i="139"/>
  <c r="O32" i="139"/>
  <c r="K31" i="139"/>
  <c r="O31" i="139"/>
  <c r="K30" i="139"/>
  <c r="O30" i="139"/>
  <c r="K29" i="139"/>
  <c r="O29" i="139"/>
  <c r="K28" i="139"/>
  <c r="O28" i="139"/>
  <c r="K27" i="139"/>
  <c r="O27" i="139"/>
  <c r="N19" i="139"/>
  <c r="K19" i="139"/>
  <c r="N18" i="139"/>
  <c r="K18" i="139"/>
  <c r="N17" i="139"/>
  <c r="K17" i="139"/>
  <c r="N16" i="139"/>
  <c r="K16" i="139"/>
  <c r="N15" i="139"/>
  <c r="K15" i="139"/>
  <c r="O15" i="139"/>
  <c r="N14" i="139"/>
  <c r="K14" i="139"/>
  <c r="O14" i="139"/>
  <c r="O16" i="139"/>
  <c r="O18" i="139"/>
  <c r="O17" i="139"/>
  <c r="O19" i="139"/>
  <c r="N30" i="110"/>
  <c r="K30" i="110"/>
  <c r="O30" i="110"/>
  <c r="N29" i="110"/>
  <c r="K29" i="110"/>
  <c r="O29" i="110"/>
  <c r="N28" i="110"/>
  <c r="K28" i="110"/>
  <c r="O28" i="110"/>
  <c r="N27" i="110"/>
  <c r="K27" i="110"/>
  <c r="O27" i="110"/>
  <c r="N36" i="136"/>
  <c r="K36" i="136"/>
  <c r="O36" i="136"/>
  <c r="N35" i="136"/>
  <c r="K35" i="136"/>
  <c r="O35" i="136"/>
  <c r="N34" i="136"/>
  <c r="K34" i="136"/>
  <c r="O34" i="136"/>
  <c r="N33" i="136"/>
  <c r="K33" i="136"/>
  <c r="O33" i="136"/>
  <c r="N32" i="136"/>
  <c r="K32" i="136"/>
  <c r="O32" i="136"/>
  <c r="N31" i="136"/>
  <c r="K31" i="136"/>
  <c r="O31" i="136"/>
  <c r="N30" i="136"/>
  <c r="K30" i="136"/>
  <c r="O30" i="136"/>
  <c r="N29" i="136"/>
  <c r="K29" i="136"/>
  <c r="O29" i="136"/>
  <c r="N28" i="136"/>
  <c r="K28" i="136"/>
  <c r="O28" i="136"/>
  <c r="N27" i="136"/>
  <c r="K27" i="136"/>
  <c r="O27" i="136"/>
  <c r="N77" i="127"/>
  <c r="K77" i="127"/>
  <c r="O77" i="127"/>
  <c r="N76" i="127"/>
  <c r="K76" i="127"/>
  <c r="O76" i="127"/>
  <c r="N75" i="127"/>
  <c r="K75" i="127"/>
  <c r="O75" i="127"/>
  <c r="N74" i="127"/>
  <c r="K74" i="127"/>
  <c r="O74" i="127"/>
  <c r="N73" i="127"/>
  <c r="K73" i="127"/>
  <c r="O73" i="127"/>
  <c r="N74" i="124"/>
  <c r="K74" i="124"/>
  <c r="O74" i="124"/>
  <c r="N73" i="124"/>
  <c r="K73" i="124"/>
  <c r="O73" i="124"/>
  <c r="N32" i="124"/>
  <c r="K32" i="124"/>
  <c r="O32" i="124"/>
  <c r="N31" i="124"/>
  <c r="K31" i="124"/>
  <c r="O31" i="124"/>
  <c r="N30" i="124"/>
  <c r="K30" i="124"/>
  <c r="O30" i="124"/>
  <c r="N29" i="124"/>
  <c r="K29" i="124"/>
  <c r="O29" i="124"/>
  <c r="N28" i="124"/>
  <c r="K28" i="124"/>
  <c r="O28" i="124"/>
  <c r="N27" i="124"/>
  <c r="K27" i="124"/>
  <c r="O27" i="124"/>
  <c r="K26" i="124"/>
  <c r="N84" i="123"/>
  <c r="K84" i="123"/>
  <c r="N83" i="123"/>
  <c r="K83" i="123"/>
  <c r="O83" i="123"/>
  <c r="N82" i="123"/>
  <c r="K82" i="123"/>
  <c r="O82" i="123"/>
  <c r="N81" i="123"/>
  <c r="K81" i="123"/>
  <c r="O81" i="123"/>
  <c r="N80" i="123"/>
  <c r="K80" i="123"/>
  <c r="O80" i="123"/>
  <c r="N79" i="123"/>
  <c r="K79" i="123"/>
  <c r="O79" i="123"/>
  <c r="N78" i="123"/>
  <c r="K78" i="123"/>
  <c r="O78" i="123"/>
  <c r="N77" i="123"/>
  <c r="K77" i="123"/>
  <c r="O77" i="123"/>
  <c r="N76" i="123"/>
  <c r="K76" i="123"/>
  <c r="O76" i="123"/>
  <c r="N75" i="123"/>
  <c r="K75" i="123"/>
  <c r="O75" i="123"/>
  <c r="N74" i="123"/>
  <c r="K74" i="123"/>
  <c r="O74" i="123"/>
  <c r="N73" i="123"/>
  <c r="K73" i="123"/>
  <c r="O73" i="123"/>
  <c r="N35" i="123"/>
  <c r="K35" i="123"/>
  <c r="N34" i="123"/>
  <c r="K34" i="123"/>
  <c r="O34" i="123"/>
  <c r="N33" i="123"/>
  <c r="K33" i="123"/>
  <c r="N32" i="123"/>
  <c r="K32" i="123"/>
  <c r="N31" i="123"/>
  <c r="K31" i="123"/>
  <c r="O31" i="123"/>
  <c r="N30" i="123"/>
  <c r="K30" i="123"/>
  <c r="N29" i="123"/>
  <c r="K29" i="123"/>
  <c r="N28" i="123"/>
  <c r="K28" i="123"/>
  <c r="N27" i="123"/>
  <c r="K27" i="123"/>
  <c r="K14" i="123"/>
  <c r="O28" i="123"/>
  <c r="O35" i="123"/>
  <c r="O33" i="123"/>
  <c r="O32" i="123"/>
  <c r="O30" i="123"/>
  <c r="O29" i="123"/>
  <c r="O27" i="123"/>
  <c r="O84" i="123"/>
  <c r="O26" i="124"/>
  <c r="N27" i="122"/>
  <c r="K35" i="122"/>
  <c r="K34" i="122"/>
  <c r="K33" i="122"/>
  <c r="K32" i="122"/>
  <c r="K31" i="122"/>
  <c r="K30" i="122"/>
  <c r="K29" i="122"/>
  <c r="K28" i="122"/>
  <c r="K27" i="122"/>
  <c r="K85" i="121"/>
  <c r="K84" i="121"/>
  <c r="K83" i="121"/>
  <c r="K82" i="121"/>
  <c r="K81" i="121"/>
  <c r="K80" i="121"/>
  <c r="K79" i="121"/>
  <c r="K78" i="121"/>
  <c r="K77" i="121"/>
  <c r="K76" i="121"/>
  <c r="K75" i="121"/>
  <c r="K74" i="121"/>
  <c r="K73" i="121"/>
  <c r="K32" i="121"/>
  <c r="K31" i="121"/>
  <c r="K30" i="121"/>
  <c r="K29" i="121"/>
  <c r="K28" i="121"/>
  <c r="K27" i="121"/>
  <c r="K82" i="120"/>
  <c r="K81" i="120"/>
  <c r="K80" i="120"/>
  <c r="K79" i="120"/>
  <c r="K78" i="120"/>
  <c r="K77" i="120"/>
  <c r="K76" i="120"/>
  <c r="K75" i="120"/>
  <c r="K74" i="120"/>
  <c r="K73" i="120"/>
  <c r="N38" i="120"/>
  <c r="K38" i="120"/>
  <c r="O38" i="120"/>
  <c r="N37" i="120"/>
  <c r="K37" i="120"/>
  <c r="O37" i="120"/>
  <c r="N36" i="120"/>
  <c r="K36" i="120"/>
  <c r="O36" i="120"/>
  <c r="N35" i="120"/>
  <c r="K35" i="120"/>
  <c r="O35" i="120"/>
  <c r="K28" i="120"/>
  <c r="K27" i="120"/>
  <c r="N82" i="106"/>
  <c r="O82" i="106"/>
  <c r="R82" i="106"/>
  <c r="S82" i="106"/>
  <c r="K28" i="107"/>
  <c r="K27" i="107"/>
  <c r="T82" i="106"/>
  <c r="U82" i="106"/>
  <c r="J134" i="105"/>
  <c r="I134" i="105"/>
  <c r="H134" i="105"/>
  <c r="G134" i="105"/>
  <c r="F134" i="105"/>
  <c r="E134" i="105"/>
  <c r="D134" i="105"/>
  <c r="N133" i="105"/>
  <c r="K133" i="105"/>
  <c r="N132" i="105"/>
  <c r="K132" i="105"/>
  <c r="N131" i="105"/>
  <c r="K131" i="105"/>
  <c r="O131" i="105"/>
  <c r="R131" i="105"/>
  <c r="N130" i="105"/>
  <c r="K130" i="105"/>
  <c r="N129" i="105"/>
  <c r="K129" i="105"/>
  <c r="N128" i="105"/>
  <c r="K128" i="105"/>
  <c r="O128" i="105"/>
  <c r="R128" i="105"/>
  <c r="N127" i="105"/>
  <c r="K127" i="105"/>
  <c r="O127" i="105"/>
  <c r="R127" i="105"/>
  <c r="N126" i="105"/>
  <c r="K126" i="105"/>
  <c r="N125" i="105"/>
  <c r="K125" i="105"/>
  <c r="N124" i="105"/>
  <c r="K124" i="105"/>
  <c r="N123" i="105"/>
  <c r="K123" i="105"/>
  <c r="O123" i="105"/>
  <c r="R123" i="105"/>
  <c r="N122" i="105"/>
  <c r="K122" i="105"/>
  <c r="N121" i="105"/>
  <c r="K121" i="105"/>
  <c r="N120" i="105"/>
  <c r="K120" i="105"/>
  <c r="O120" i="105"/>
  <c r="R120" i="105"/>
  <c r="N119" i="105"/>
  <c r="K119" i="105"/>
  <c r="O119" i="105"/>
  <c r="R119" i="105"/>
  <c r="N118" i="105"/>
  <c r="K118" i="105"/>
  <c r="N117" i="105"/>
  <c r="K117" i="105"/>
  <c r="N116" i="105"/>
  <c r="K116" i="105"/>
  <c r="N115" i="105"/>
  <c r="K115" i="105"/>
  <c r="O115" i="105"/>
  <c r="R115" i="105"/>
  <c r="N114" i="105"/>
  <c r="K114" i="105"/>
  <c r="N113" i="105"/>
  <c r="K113" i="105"/>
  <c r="N112" i="105"/>
  <c r="K112" i="105"/>
  <c r="O112" i="105"/>
  <c r="R112" i="105"/>
  <c r="N111" i="105"/>
  <c r="K111" i="105"/>
  <c r="N110" i="105"/>
  <c r="K110" i="105"/>
  <c r="O110" i="105"/>
  <c r="R110" i="105"/>
  <c r="S110" i="105"/>
  <c r="N109" i="105"/>
  <c r="K109" i="105"/>
  <c r="N108" i="105"/>
  <c r="K108" i="105"/>
  <c r="O108" i="105"/>
  <c r="R108" i="105"/>
  <c r="S108" i="105"/>
  <c r="N107" i="105"/>
  <c r="K107" i="105"/>
  <c r="N106" i="105"/>
  <c r="K106" i="105"/>
  <c r="O106" i="105"/>
  <c r="R106" i="105"/>
  <c r="S106" i="105"/>
  <c r="N105" i="105"/>
  <c r="K105" i="105"/>
  <c r="N104" i="105"/>
  <c r="K104" i="105"/>
  <c r="O104" i="105"/>
  <c r="R104" i="105"/>
  <c r="S104" i="105"/>
  <c r="N103" i="105"/>
  <c r="K103" i="105"/>
  <c r="N102" i="105"/>
  <c r="K102" i="105"/>
  <c r="O102" i="105"/>
  <c r="R102" i="105"/>
  <c r="S102" i="105"/>
  <c r="N101" i="105"/>
  <c r="K101" i="105"/>
  <c r="N100" i="105"/>
  <c r="K100" i="105"/>
  <c r="O100" i="105"/>
  <c r="R100" i="105"/>
  <c r="S100" i="105"/>
  <c r="N99" i="105"/>
  <c r="K99" i="105"/>
  <c r="N98" i="105"/>
  <c r="K98" i="105"/>
  <c r="O98" i="105"/>
  <c r="R98" i="105"/>
  <c r="S98" i="105"/>
  <c r="N97" i="105"/>
  <c r="K97" i="105"/>
  <c r="N96" i="105"/>
  <c r="K96" i="105"/>
  <c r="O96" i="105"/>
  <c r="R96" i="105"/>
  <c r="S96" i="105"/>
  <c r="N95" i="105"/>
  <c r="K95" i="105"/>
  <c r="N94" i="105"/>
  <c r="K94" i="105"/>
  <c r="O94" i="105"/>
  <c r="R94" i="105"/>
  <c r="N93" i="105"/>
  <c r="K93" i="105"/>
  <c r="O93" i="105"/>
  <c r="R93" i="105"/>
  <c r="N92" i="105"/>
  <c r="K92" i="105"/>
  <c r="O92" i="105"/>
  <c r="R92" i="105"/>
  <c r="N91" i="105"/>
  <c r="K91" i="105"/>
  <c r="O91" i="105"/>
  <c r="R91" i="105"/>
  <c r="N90" i="105"/>
  <c r="K90" i="105"/>
  <c r="O90" i="105"/>
  <c r="R90" i="105"/>
  <c r="A90" i="105"/>
  <c r="A91" i="105"/>
  <c r="A92" i="105"/>
  <c r="A93" i="105"/>
  <c r="A94" i="105"/>
  <c r="A95" i="105"/>
  <c r="A96" i="105"/>
  <c r="A97" i="105"/>
  <c r="A98" i="105"/>
  <c r="A99" i="105"/>
  <c r="A100" i="105"/>
  <c r="A101" i="105"/>
  <c r="A102" i="105"/>
  <c r="A103" i="105"/>
  <c r="A104" i="105"/>
  <c r="A105" i="105"/>
  <c r="A106" i="105"/>
  <c r="A107" i="105"/>
  <c r="A108" i="105"/>
  <c r="A109" i="105"/>
  <c r="A110" i="105"/>
  <c r="A111" i="105"/>
  <c r="A112" i="105"/>
  <c r="A113" i="105"/>
  <c r="A114" i="105"/>
  <c r="A115" i="105"/>
  <c r="A116" i="105"/>
  <c r="A117" i="105"/>
  <c r="A118" i="105"/>
  <c r="A119" i="105"/>
  <c r="A120" i="105"/>
  <c r="A121" i="105"/>
  <c r="A122" i="105"/>
  <c r="A123" i="105"/>
  <c r="A124" i="105"/>
  <c r="A125" i="105"/>
  <c r="A126" i="105"/>
  <c r="A127" i="105"/>
  <c r="A128" i="105"/>
  <c r="A129" i="105"/>
  <c r="A130" i="105"/>
  <c r="A131" i="105"/>
  <c r="A132" i="105"/>
  <c r="A133" i="105"/>
  <c r="N89" i="105"/>
  <c r="K89" i="105"/>
  <c r="O89" i="105"/>
  <c r="N88" i="105"/>
  <c r="K88" i="105"/>
  <c r="O88" i="105"/>
  <c r="R88" i="105"/>
  <c r="S88" i="105"/>
  <c r="J83" i="105"/>
  <c r="I83" i="105"/>
  <c r="H83" i="105"/>
  <c r="G83" i="105"/>
  <c r="F83" i="105"/>
  <c r="E83" i="105"/>
  <c r="D83" i="105"/>
  <c r="N82" i="105"/>
  <c r="K82" i="105"/>
  <c r="O82" i="105"/>
  <c r="R82" i="105"/>
  <c r="T82" i="105"/>
  <c r="N81" i="105"/>
  <c r="K81" i="105"/>
  <c r="O81" i="105"/>
  <c r="R81" i="105"/>
  <c r="S81" i="105"/>
  <c r="N80" i="105"/>
  <c r="K80" i="105"/>
  <c r="O80" i="105"/>
  <c r="R80" i="105"/>
  <c r="T80" i="105"/>
  <c r="N79" i="105"/>
  <c r="K79" i="105"/>
  <c r="O79" i="105"/>
  <c r="R79" i="105"/>
  <c r="S79" i="105"/>
  <c r="N78" i="105"/>
  <c r="K78" i="105"/>
  <c r="O78" i="105"/>
  <c r="R78" i="105"/>
  <c r="T78" i="105"/>
  <c r="N77" i="105"/>
  <c r="K77" i="105"/>
  <c r="O77" i="105"/>
  <c r="R77" i="105"/>
  <c r="T77" i="105"/>
  <c r="N76" i="105"/>
  <c r="K76" i="105"/>
  <c r="O76" i="105"/>
  <c r="R76" i="105"/>
  <c r="S76" i="105"/>
  <c r="N75" i="105"/>
  <c r="K75" i="105"/>
  <c r="O75" i="105"/>
  <c r="R75" i="105"/>
  <c r="T75" i="105"/>
  <c r="N74" i="105"/>
  <c r="K74" i="105"/>
  <c r="O74" i="105"/>
  <c r="R74" i="105"/>
  <c r="S74" i="105"/>
  <c r="N73" i="105"/>
  <c r="K73" i="105"/>
  <c r="O73" i="105"/>
  <c r="R73" i="105"/>
  <c r="T73" i="105"/>
  <c r="N72" i="105"/>
  <c r="K72" i="105"/>
  <c r="N71" i="105"/>
  <c r="K71" i="105"/>
  <c r="O71" i="105"/>
  <c r="R71" i="105"/>
  <c r="T71" i="105"/>
  <c r="N70" i="105"/>
  <c r="K70" i="105"/>
  <c r="N69" i="105"/>
  <c r="K69" i="105"/>
  <c r="O69" i="105"/>
  <c r="R69" i="105"/>
  <c r="T69" i="105"/>
  <c r="N68" i="105"/>
  <c r="K68" i="105"/>
  <c r="N67" i="105"/>
  <c r="K67" i="105"/>
  <c r="O67" i="105"/>
  <c r="R67" i="105"/>
  <c r="T67" i="105"/>
  <c r="N66" i="105"/>
  <c r="K66" i="105"/>
  <c r="O66" i="105"/>
  <c r="R66" i="105"/>
  <c r="N65" i="105"/>
  <c r="K65" i="105"/>
  <c r="O65" i="105"/>
  <c r="R65" i="105"/>
  <c r="N64" i="105"/>
  <c r="K64" i="105"/>
  <c r="O64" i="105"/>
  <c r="R64" i="105"/>
  <c r="N63" i="105"/>
  <c r="K63" i="105"/>
  <c r="O63" i="105"/>
  <c r="R63" i="105"/>
  <c r="N62" i="105"/>
  <c r="K62" i="105"/>
  <c r="O62" i="105"/>
  <c r="R62" i="105"/>
  <c r="N61" i="105"/>
  <c r="K61" i="105"/>
  <c r="O61" i="105"/>
  <c r="R61" i="105"/>
  <c r="N60" i="105"/>
  <c r="K60" i="105"/>
  <c r="O60" i="105"/>
  <c r="R60" i="105"/>
  <c r="N59" i="105"/>
  <c r="K59" i="105"/>
  <c r="O59" i="105"/>
  <c r="R59" i="105"/>
  <c r="N58" i="105"/>
  <c r="K58" i="105"/>
  <c r="O58" i="105"/>
  <c r="R58" i="105"/>
  <c r="N57" i="105"/>
  <c r="K57" i="105"/>
  <c r="O57" i="105"/>
  <c r="R57" i="105"/>
  <c r="N56" i="105"/>
  <c r="K56" i="105"/>
  <c r="O56" i="105"/>
  <c r="R56" i="105"/>
  <c r="N55" i="105"/>
  <c r="K55" i="105"/>
  <c r="O55" i="105"/>
  <c r="R55" i="105"/>
  <c r="N54" i="105"/>
  <c r="K54" i="105"/>
  <c r="O54" i="105"/>
  <c r="R54" i="105"/>
  <c r="N53" i="105"/>
  <c r="K53" i="105"/>
  <c r="O53" i="105"/>
  <c r="R53" i="105"/>
  <c r="N52" i="105"/>
  <c r="K52" i="105"/>
  <c r="O52" i="105"/>
  <c r="R52" i="105"/>
  <c r="N51" i="105"/>
  <c r="K51" i="105"/>
  <c r="O51" i="105"/>
  <c r="R51" i="105"/>
  <c r="N50" i="105"/>
  <c r="K50" i="105"/>
  <c r="O50" i="105"/>
  <c r="R50" i="105"/>
  <c r="N49" i="105"/>
  <c r="K49" i="105"/>
  <c r="O49" i="105"/>
  <c r="R49" i="105"/>
  <c r="N48" i="105"/>
  <c r="K48" i="105"/>
  <c r="O48" i="105"/>
  <c r="R48" i="105"/>
  <c r="N47" i="105"/>
  <c r="K47" i="105"/>
  <c r="O47" i="105"/>
  <c r="R47" i="105"/>
  <c r="N46" i="105"/>
  <c r="K46" i="105"/>
  <c r="O46" i="105"/>
  <c r="R46" i="105"/>
  <c r="N45" i="105"/>
  <c r="K45" i="105"/>
  <c r="O45" i="105"/>
  <c r="R45" i="105"/>
  <c r="N44" i="105"/>
  <c r="K44" i="105"/>
  <c r="O44" i="105"/>
  <c r="R44" i="105"/>
  <c r="N43" i="105"/>
  <c r="K43" i="105"/>
  <c r="O43" i="105"/>
  <c r="R43" i="105"/>
  <c r="N42" i="105"/>
  <c r="K42" i="105"/>
  <c r="O42" i="105"/>
  <c r="R42" i="105"/>
  <c r="N41" i="105"/>
  <c r="K41" i="105"/>
  <c r="O41" i="105"/>
  <c r="R41" i="105"/>
  <c r="N40" i="105"/>
  <c r="K40" i="105"/>
  <c r="O40" i="105"/>
  <c r="R40" i="105"/>
  <c r="N39" i="105"/>
  <c r="K39" i="105"/>
  <c r="O39" i="105"/>
  <c r="R39" i="105"/>
  <c r="N38" i="105"/>
  <c r="K38" i="105"/>
  <c r="O38" i="105"/>
  <c r="R38" i="105"/>
  <c r="N37" i="105"/>
  <c r="K37" i="105"/>
  <c r="O37" i="105"/>
  <c r="R37" i="105"/>
  <c r="N36" i="105"/>
  <c r="K36" i="105"/>
  <c r="O36" i="105"/>
  <c r="R36" i="105"/>
  <c r="N35" i="105"/>
  <c r="K35" i="105"/>
  <c r="O35" i="105"/>
  <c r="R35" i="105"/>
  <c r="N34" i="105"/>
  <c r="K34" i="105"/>
  <c r="O34" i="105"/>
  <c r="R34" i="105"/>
  <c r="N33" i="105"/>
  <c r="K33" i="105"/>
  <c r="O33" i="105"/>
  <c r="R33" i="105"/>
  <c r="N32" i="105"/>
  <c r="K32" i="105"/>
  <c r="O32" i="105"/>
  <c r="R32" i="105"/>
  <c r="N31" i="105"/>
  <c r="K31" i="105"/>
  <c r="O31" i="105"/>
  <c r="R31" i="105"/>
  <c r="N30" i="105"/>
  <c r="K30" i="105"/>
  <c r="O30" i="105"/>
  <c r="R30" i="105"/>
  <c r="N29" i="105"/>
  <c r="K29" i="105"/>
  <c r="O29" i="105"/>
  <c r="R29" i="105"/>
  <c r="N28" i="105"/>
  <c r="K28" i="105"/>
  <c r="O28" i="105"/>
  <c r="R28" i="105"/>
  <c r="A28" i="105"/>
  <c r="A29" i="105"/>
  <c r="A30" i="105"/>
  <c r="A31" i="105"/>
  <c r="A32" i="105"/>
  <c r="A33" i="105"/>
  <c r="A34" i="105"/>
  <c r="A35" i="105"/>
  <c r="A36" i="105"/>
  <c r="A37" i="105"/>
  <c r="A38" i="105"/>
  <c r="A39" i="105"/>
  <c r="A40" i="105"/>
  <c r="A41" i="105"/>
  <c r="A42" i="105"/>
  <c r="A43" i="105"/>
  <c r="A44" i="105"/>
  <c r="A45" i="105"/>
  <c r="A46" i="105"/>
  <c r="A47" i="105"/>
  <c r="A48" i="105"/>
  <c r="A49" i="105"/>
  <c r="A50" i="105"/>
  <c r="A51" i="105"/>
  <c r="A52" i="105"/>
  <c r="A53" i="105"/>
  <c r="A54" i="105"/>
  <c r="A55" i="105"/>
  <c r="A56" i="105"/>
  <c r="A57" i="105"/>
  <c r="A58" i="105"/>
  <c r="A59" i="105"/>
  <c r="A60" i="105"/>
  <c r="A61" i="105"/>
  <c r="A62" i="105"/>
  <c r="A63" i="105"/>
  <c r="A64" i="105"/>
  <c r="A65" i="105"/>
  <c r="A66" i="105"/>
  <c r="A67" i="105"/>
  <c r="A68" i="105"/>
  <c r="A69" i="105"/>
  <c r="A70" i="105"/>
  <c r="A71" i="105"/>
  <c r="A72" i="105"/>
  <c r="A73" i="105"/>
  <c r="A74" i="105"/>
  <c r="A75" i="105"/>
  <c r="A76" i="105"/>
  <c r="A77" i="105"/>
  <c r="A78" i="105"/>
  <c r="A79" i="105"/>
  <c r="A80" i="105"/>
  <c r="A81" i="105"/>
  <c r="A82" i="105"/>
  <c r="N27" i="105"/>
  <c r="K27" i="105"/>
  <c r="O27" i="105"/>
  <c r="S73" i="105"/>
  <c r="S75" i="105"/>
  <c r="S77" i="105"/>
  <c r="S78" i="105"/>
  <c r="S80" i="105"/>
  <c r="S82" i="105"/>
  <c r="T74" i="105"/>
  <c r="T76" i="105"/>
  <c r="U76" i="105"/>
  <c r="T79" i="105"/>
  <c r="T81" i="105"/>
  <c r="U81" i="105"/>
  <c r="N83" i="105"/>
  <c r="T40" i="105"/>
  <c r="S40" i="105"/>
  <c r="T44" i="105"/>
  <c r="S44" i="105"/>
  <c r="T52" i="105"/>
  <c r="S52" i="105"/>
  <c r="T60" i="105"/>
  <c r="S60" i="105"/>
  <c r="T91" i="105"/>
  <c r="S91" i="105"/>
  <c r="U91" i="105"/>
  <c r="T29" i="105"/>
  <c r="S29" i="105"/>
  <c r="T31" i="105"/>
  <c r="S31" i="105"/>
  <c r="T33" i="105"/>
  <c r="S33" i="105"/>
  <c r="T35" i="105"/>
  <c r="S35" i="105"/>
  <c r="T37" i="105"/>
  <c r="S37" i="105"/>
  <c r="T39" i="105"/>
  <c r="S39" i="105"/>
  <c r="T47" i="105"/>
  <c r="S47" i="105"/>
  <c r="T55" i="105"/>
  <c r="S55" i="105"/>
  <c r="T63" i="105"/>
  <c r="S63" i="105"/>
  <c r="T42" i="105"/>
  <c r="S42" i="105"/>
  <c r="T46" i="105"/>
  <c r="S46" i="105"/>
  <c r="T50" i="105"/>
  <c r="S50" i="105"/>
  <c r="T54" i="105"/>
  <c r="S54" i="105"/>
  <c r="T58" i="105"/>
  <c r="S58" i="105"/>
  <c r="T62" i="105"/>
  <c r="S62" i="105"/>
  <c r="T66" i="105"/>
  <c r="S66" i="105"/>
  <c r="U66" i="105"/>
  <c r="T119" i="105"/>
  <c r="S119" i="105"/>
  <c r="U119" i="105"/>
  <c r="R27" i="105"/>
  <c r="T48" i="105"/>
  <c r="S48" i="105"/>
  <c r="T56" i="105"/>
  <c r="S56" i="105"/>
  <c r="T64" i="105"/>
  <c r="S64" i="105"/>
  <c r="T28" i="105"/>
  <c r="S28" i="105"/>
  <c r="T30" i="105"/>
  <c r="S30" i="105"/>
  <c r="T32" i="105"/>
  <c r="S32" i="105"/>
  <c r="T34" i="105"/>
  <c r="S34" i="105"/>
  <c r="T36" i="105"/>
  <c r="S36" i="105"/>
  <c r="T38" i="105"/>
  <c r="S38" i="105"/>
  <c r="T43" i="105"/>
  <c r="S43" i="105"/>
  <c r="T51" i="105"/>
  <c r="S51" i="105"/>
  <c r="T59" i="105"/>
  <c r="S59" i="105"/>
  <c r="T41" i="105"/>
  <c r="S41" i="105"/>
  <c r="T45" i="105"/>
  <c r="S45" i="105"/>
  <c r="T49" i="105"/>
  <c r="S49" i="105"/>
  <c r="T53" i="105"/>
  <c r="S53" i="105"/>
  <c r="T57" i="105"/>
  <c r="S57" i="105"/>
  <c r="T61" i="105"/>
  <c r="S61" i="105"/>
  <c r="T65" i="105"/>
  <c r="S65" i="105"/>
  <c r="T93" i="105"/>
  <c r="S93" i="105"/>
  <c r="U93" i="105"/>
  <c r="T127" i="105"/>
  <c r="S127" i="105"/>
  <c r="T90" i="105"/>
  <c r="S90" i="105"/>
  <c r="U90" i="105"/>
  <c r="T92" i="105"/>
  <c r="S92" i="105"/>
  <c r="T112" i="105"/>
  <c r="S112" i="105"/>
  <c r="U112" i="105"/>
  <c r="T115" i="105"/>
  <c r="S115" i="105"/>
  <c r="T123" i="105"/>
  <c r="S123" i="105"/>
  <c r="U123" i="105"/>
  <c r="T131" i="105"/>
  <c r="S131" i="105"/>
  <c r="S67" i="105"/>
  <c r="U67" i="105"/>
  <c r="S69" i="105"/>
  <c r="U69" i="105"/>
  <c r="S71" i="105"/>
  <c r="U71" i="105"/>
  <c r="U73" i="105"/>
  <c r="U75" i="105"/>
  <c r="U77" i="105"/>
  <c r="U79" i="105"/>
  <c r="K83" i="105"/>
  <c r="R89" i="105"/>
  <c r="O116" i="105"/>
  <c r="R116" i="105"/>
  <c r="O124" i="105"/>
  <c r="R124" i="105"/>
  <c r="O132" i="105"/>
  <c r="R132" i="105"/>
  <c r="T94" i="105"/>
  <c r="S94" i="105"/>
  <c r="T120" i="105"/>
  <c r="S120" i="105"/>
  <c r="T128" i="105"/>
  <c r="S128" i="105"/>
  <c r="O68" i="105"/>
  <c r="R68" i="105"/>
  <c r="O70" i="105"/>
  <c r="R70" i="105"/>
  <c r="O72" i="105"/>
  <c r="R72" i="105"/>
  <c r="U74" i="105"/>
  <c r="U78" i="105"/>
  <c r="U80" i="105"/>
  <c r="U82" i="105"/>
  <c r="T88" i="105"/>
  <c r="U88" i="105"/>
  <c r="T96" i="105"/>
  <c r="U96" i="105"/>
  <c r="T98" i="105"/>
  <c r="U98" i="105"/>
  <c r="T100" i="105"/>
  <c r="U100" i="105"/>
  <c r="T102" i="105"/>
  <c r="U102" i="105"/>
  <c r="T104" i="105"/>
  <c r="U104" i="105"/>
  <c r="T106" i="105"/>
  <c r="U106" i="105"/>
  <c r="T108" i="105"/>
  <c r="U108" i="105"/>
  <c r="T110" i="105"/>
  <c r="U110" i="105"/>
  <c r="K134" i="105"/>
  <c r="O113" i="105"/>
  <c r="R113" i="105"/>
  <c r="O117" i="105"/>
  <c r="R117" i="105"/>
  <c r="O121" i="105"/>
  <c r="R121" i="105"/>
  <c r="O125" i="105"/>
  <c r="R125" i="105"/>
  <c r="O129" i="105"/>
  <c r="R129" i="105"/>
  <c r="O133" i="105"/>
  <c r="R133" i="105"/>
  <c r="N134" i="105"/>
  <c r="O95" i="105"/>
  <c r="R95" i="105"/>
  <c r="O97" i="105"/>
  <c r="R97" i="105"/>
  <c r="O99" i="105"/>
  <c r="R99" i="105"/>
  <c r="O101" i="105"/>
  <c r="R101" i="105"/>
  <c r="O103" i="105"/>
  <c r="R103" i="105"/>
  <c r="O105" i="105"/>
  <c r="R105" i="105"/>
  <c r="O107" i="105"/>
  <c r="R107" i="105"/>
  <c r="O109" i="105"/>
  <c r="R109" i="105"/>
  <c r="O111" i="105"/>
  <c r="R111" i="105"/>
  <c r="O114" i="105"/>
  <c r="R114" i="105"/>
  <c r="O118" i="105"/>
  <c r="R118" i="105"/>
  <c r="O122" i="105"/>
  <c r="R122" i="105"/>
  <c r="O126" i="105"/>
  <c r="R126" i="105"/>
  <c r="O130" i="105"/>
  <c r="R130" i="105"/>
  <c r="U58" i="105"/>
  <c r="U50" i="105"/>
  <c r="U42" i="105"/>
  <c r="U55" i="105"/>
  <c r="U39" i="105"/>
  <c r="U35" i="105"/>
  <c r="U31" i="105"/>
  <c r="U52" i="105"/>
  <c r="U40" i="105"/>
  <c r="U120" i="105"/>
  <c r="U65" i="105"/>
  <c r="U57" i="105"/>
  <c r="U49" i="105"/>
  <c r="U41" i="105"/>
  <c r="U51" i="105"/>
  <c r="U38" i="105"/>
  <c r="U34" i="105"/>
  <c r="U30" i="105"/>
  <c r="U64" i="105"/>
  <c r="U48" i="105"/>
  <c r="T122" i="105"/>
  <c r="S122" i="105"/>
  <c r="U122" i="105"/>
  <c r="T109" i="105"/>
  <c r="S109" i="105"/>
  <c r="T101" i="105"/>
  <c r="S101" i="105"/>
  <c r="T121" i="105"/>
  <c r="S121" i="105"/>
  <c r="O134" i="105"/>
  <c r="T107" i="105"/>
  <c r="S107" i="105"/>
  <c r="T133" i="105"/>
  <c r="S133" i="105"/>
  <c r="U53" i="105"/>
  <c r="R83" i="105"/>
  <c r="T27" i="105"/>
  <c r="S27" i="105"/>
  <c r="U62" i="105"/>
  <c r="U46" i="105"/>
  <c r="U47" i="105"/>
  <c r="U33" i="105"/>
  <c r="U60" i="105"/>
  <c r="U44" i="105"/>
  <c r="T130" i="105"/>
  <c r="S130" i="105"/>
  <c r="T114" i="105"/>
  <c r="S114" i="105"/>
  <c r="T105" i="105"/>
  <c r="S105" i="105"/>
  <c r="T97" i="105"/>
  <c r="S97" i="105"/>
  <c r="T129" i="105"/>
  <c r="S129" i="105"/>
  <c r="T113" i="105"/>
  <c r="S113" i="105"/>
  <c r="S72" i="105"/>
  <c r="T72" i="105"/>
  <c r="U128" i="105"/>
  <c r="U94" i="105"/>
  <c r="T89" i="105"/>
  <c r="R134" i="105"/>
  <c r="S89" i="105"/>
  <c r="U131" i="105"/>
  <c r="U115" i="105"/>
  <c r="U92" i="105"/>
  <c r="U127" i="105"/>
  <c r="U59" i="105"/>
  <c r="U43" i="105"/>
  <c r="U36" i="105"/>
  <c r="U32" i="105"/>
  <c r="U28" i="105"/>
  <c r="U56" i="105"/>
  <c r="O83" i="105"/>
  <c r="S68" i="105"/>
  <c r="T68" i="105"/>
  <c r="U68" i="105"/>
  <c r="T124" i="105"/>
  <c r="S124" i="105"/>
  <c r="T118" i="105"/>
  <c r="S118" i="105"/>
  <c r="T99" i="105"/>
  <c r="S99" i="105"/>
  <c r="T117" i="105"/>
  <c r="S117" i="105"/>
  <c r="T116" i="105"/>
  <c r="S116" i="105"/>
  <c r="U61" i="105"/>
  <c r="U45" i="105"/>
  <c r="U54" i="105"/>
  <c r="U63" i="105"/>
  <c r="U37" i="105"/>
  <c r="U29" i="105"/>
  <c r="T126" i="105"/>
  <c r="S126" i="105"/>
  <c r="T111" i="105"/>
  <c r="S111" i="105"/>
  <c r="T103" i="105"/>
  <c r="S103" i="105"/>
  <c r="T95" i="105"/>
  <c r="S95" i="105"/>
  <c r="T125" i="105"/>
  <c r="S125" i="105"/>
  <c r="S70" i="105"/>
  <c r="T70" i="105"/>
  <c r="U70" i="105"/>
  <c r="T132" i="105"/>
  <c r="S132" i="105"/>
  <c r="U132" i="105"/>
  <c r="U125" i="105"/>
  <c r="U126" i="105"/>
  <c r="U116" i="105"/>
  <c r="U124" i="105"/>
  <c r="U129" i="105"/>
  <c r="U130" i="105"/>
  <c r="U133" i="105"/>
  <c r="U101" i="105"/>
  <c r="U103" i="105"/>
  <c r="U99" i="105"/>
  <c r="U105" i="105"/>
  <c r="U109" i="105"/>
  <c r="U95" i="105"/>
  <c r="U111" i="105"/>
  <c r="U117" i="105"/>
  <c r="U118" i="105"/>
  <c r="S134" i="105"/>
  <c r="U113" i="105"/>
  <c r="U97" i="105"/>
  <c r="U114" i="105"/>
  <c r="U107" i="105"/>
  <c r="T134" i="105"/>
  <c r="U89" i="105"/>
  <c r="U121" i="105"/>
  <c r="U134" i="105"/>
  <c r="T83" i="105"/>
  <c r="U27" i="105"/>
  <c r="U72" i="105"/>
  <c r="S83" i="105"/>
  <c r="U83" i="105"/>
  <c r="N82" i="126"/>
  <c r="K82" i="126"/>
  <c r="O82" i="126"/>
  <c r="N81" i="126"/>
  <c r="K81" i="126"/>
  <c r="O81" i="126"/>
  <c r="N80" i="126"/>
  <c r="K80" i="126"/>
  <c r="O80" i="126"/>
  <c r="N79" i="126"/>
  <c r="K79" i="126"/>
  <c r="O79" i="126"/>
  <c r="N78" i="126"/>
  <c r="K78" i="126"/>
  <c r="O78" i="126"/>
  <c r="N77" i="126"/>
  <c r="K77" i="126"/>
  <c r="O77" i="126"/>
  <c r="N76" i="126"/>
  <c r="K76" i="126"/>
  <c r="O76" i="126"/>
  <c r="N75" i="126"/>
  <c r="K75" i="126"/>
  <c r="O75" i="126"/>
  <c r="N74" i="126"/>
  <c r="K74" i="126"/>
  <c r="O74" i="126"/>
  <c r="N73" i="126"/>
  <c r="K73" i="126"/>
  <c r="O73" i="126"/>
  <c r="N73" i="147"/>
  <c r="K73" i="147"/>
  <c r="O73" i="147"/>
  <c r="R73" i="147"/>
  <c r="T73" i="147"/>
  <c r="S73" i="147"/>
  <c r="U73" i="147"/>
  <c r="N74" i="147"/>
  <c r="K74" i="147"/>
  <c r="O74" i="147"/>
  <c r="R74" i="147"/>
  <c r="T74" i="147"/>
  <c r="S74" i="147"/>
  <c r="U74" i="147"/>
  <c r="N75" i="147"/>
  <c r="K75" i="147"/>
  <c r="O75" i="147"/>
  <c r="R75" i="147"/>
  <c r="T75" i="147"/>
  <c r="S75" i="147"/>
  <c r="U75" i="147"/>
  <c r="N76" i="147"/>
  <c r="K76" i="147"/>
  <c r="O76" i="147"/>
  <c r="R76" i="147"/>
  <c r="T76" i="147"/>
  <c r="S76" i="147"/>
  <c r="U76" i="147"/>
  <c r="N77" i="147"/>
  <c r="K77" i="147"/>
  <c r="O77" i="147"/>
  <c r="R77" i="147"/>
  <c r="T77" i="147"/>
  <c r="S77" i="147"/>
  <c r="U77" i="147"/>
  <c r="N78" i="147"/>
  <c r="K78" i="147"/>
  <c r="O78" i="147"/>
  <c r="R78" i="147"/>
  <c r="T78" i="147"/>
  <c r="S78" i="147"/>
  <c r="U78" i="147"/>
  <c r="N79" i="147"/>
  <c r="K79" i="147"/>
  <c r="O79" i="147"/>
  <c r="R79" i="147"/>
  <c r="T79" i="147"/>
  <c r="S79" i="147"/>
  <c r="U79" i="147"/>
  <c r="N80" i="147"/>
  <c r="K80" i="147"/>
  <c r="O80" i="147"/>
  <c r="R80" i="147"/>
  <c r="T80" i="147"/>
  <c r="S80" i="147"/>
  <c r="U80" i="147"/>
  <c r="N81" i="147"/>
  <c r="K81" i="147"/>
  <c r="O81" i="147"/>
  <c r="R81" i="147"/>
  <c r="T81" i="147"/>
  <c r="S81" i="147"/>
  <c r="U81" i="147"/>
  <c r="N82" i="147"/>
  <c r="K82" i="147"/>
  <c r="O82" i="147"/>
  <c r="R82" i="147"/>
  <c r="T82" i="147"/>
  <c r="S82" i="147"/>
  <c r="U82" i="147"/>
  <c r="N83" i="147"/>
  <c r="K83" i="147"/>
  <c r="O83" i="147"/>
  <c r="R83" i="147"/>
  <c r="T83" i="147"/>
  <c r="S83" i="147"/>
  <c r="U83" i="147"/>
  <c r="N84" i="147"/>
  <c r="K84" i="147"/>
  <c r="O84" i="147"/>
  <c r="R84" i="147"/>
  <c r="T84" i="147"/>
  <c r="S84" i="147"/>
  <c r="U84" i="147"/>
  <c r="N85" i="147"/>
  <c r="K85" i="147"/>
  <c r="O85" i="147"/>
  <c r="R85" i="147"/>
  <c r="T85" i="147"/>
  <c r="S85" i="147"/>
  <c r="U85" i="147"/>
  <c r="N86" i="147"/>
  <c r="K86" i="147"/>
  <c r="O86" i="147"/>
  <c r="R86" i="147"/>
  <c r="T86" i="147"/>
  <c r="S86" i="147"/>
  <c r="U86" i="147"/>
  <c r="N87" i="147"/>
  <c r="K87" i="147"/>
  <c r="O87" i="147"/>
  <c r="R87" i="147"/>
  <c r="T87" i="147"/>
  <c r="S87" i="147"/>
  <c r="U87" i="147"/>
  <c r="N88" i="147"/>
  <c r="K88" i="147"/>
  <c r="O88" i="147"/>
  <c r="R88" i="147"/>
  <c r="T88" i="147"/>
  <c r="S88" i="147"/>
  <c r="U88" i="147"/>
  <c r="N89" i="147"/>
  <c r="K89" i="147"/>
  <c r="O89" i="147"/>
  <c r="R89" i="147"/>
  <c r="T89" i="147"/>
  <c r="S89" i="147"/>
  <c r="U89" i="147"/>
  <c r="N90" i="147"/>
  <c r="K90" i="147"/>
  <c r="O90" i="147"/>
  <c r="R90" i="147"/>
  <c r="T90" i="147"/>
  <c r="S90" i="147"/>
  <c r="U90" i="147"/>
  <c r="N91" i="147"/>
  <c r="K91" i="147"/>
  <c r="O91" i="147"/>
  <c r="R91" i="147"/>
  <c r="T91" i="147"/>
  <c r="S91" i="147"/>
  <c r="U91" i="147"/>
  <c r="N92" i="147"/>
  <c r="K92" i="147"/>
  <c r="O92" i="147"/>
  <c r="R92" i="147"/>
  <c r="T92" i="147"/>
  <c r="S92" i="147"/>
  <c r="U92" i="147"/>
  <c r="N93" i="147"/>
  <c r="K93" i="147"/>
  <c r="O93" i="147"/>
  <c r="R93" i="147"/>
  <c r="T93" i="147"/>
  <c r="S93" i="147"/>
  <c r="U93" i="147"/>
  <c r="N94" i="147"/>
  <c r="K94" i="147"/>
  <c r="O94" i="147"/>
  <c r="R94" i="147"/>
  <c r="T94" i="147"/>
  <c r="S94" i="147"/>
  <c r="U94" i="147"/>
  <c r="N95" i="147"/>
  <c r="K95" i="147"/>
  <c r="O95" i="147"/>
  <c r="R95" i="147"/>
  <c r="T95" i="147"/>
  <c r="S95" i="147"/>
  <c r="U95" i="147"/>
  <c r="N96" i="147"/>
  <c r="K96" i="147"/>
  <c r="O96" i="147"/>
  <c r="R96" i="147"/>
  <c r="T96" i="147"/>
  <c r="S96" i="147"/>
  <c r="U96" i="147"/>
  <c r="N97" i="147"/>
  <c r="K97" i="147"/>
  <c r="O97" i="147"/>
  <c r="R97" i="147"/>
  <c r="T97" i="147"/>
  <c r="S97" i="147"/>
  <c r="U97" i="147"/>
  <c r="N98" i="147"/>
  <c r="K98" i="147"/>
  <c r="O98" i="147"/>
  <c r="R98" i="147"/>
  <c r="T98" i="147"/>
  <c r="S98" i="147"/>
  <c r="U98" i="147"/>
  <c r="N99" i="147"/>
  <c r="K99" i="147"/>
  <c r="O99" i="147"/>
  <c r="R99" i="147"/>
  <c r="T99" i="147"/>
  <c r="S99" i="147"/>
  <c r="U99" i="147"/>
  <c r="N100" i="147"/>
  <c r="K100" i="147"/>
  <c r="O100" i="147"/>
  <c r="R100" i="147"/>
  <c r="T100" i="147"/>
  <c r="S100" i="147"/>
  <c r="U100" i="147"/>
  <c r="N101" i="147"/>
  <c r="K101" i="147"/>
  <c r="O101" i="147"/>
  <c r="R101" i="147"/>
  <c r="T101" i="147"/>
  <c r="S101" i="147"/>
  <c r="U101" i="147"/>
  <c r="N102" i="147"/>
  <c r="K102" i="147"/>
  <c r="O102" i="147"/>
  <c r="R102" i="147"/>
  <c r="T102" i="147"/>
  <c r="S102" i="147"/>
  <c r="U102" i="147"/>
  <c r="N103" i="147"/>
  <c r="K103" i="147"/>
  <c r="O103" i="147"/>
  <c r="R103" i="147"/>
  <c r="T103" i="147"/>
  <c r="S103" i="147"/>
  <c r="U103" i="147"/>
  <c r="N104" i="147"/>
  <c r="K104" i="147"/>
  <c r="O104" i="147"/>
  <c r="R104" i="147"/>
  <c r="T104" i="147"/>
  <c r="S104" i="147"/>
  <c r="U104" i="147"/>
  <c r="N105" i="147"/>
  <c r="K105" i="147"/>
  <c r="O105" i="147"/>
  <c r="R105" i="147"/>
  <c r="T105" i="147"/>
  <c r="S105" i="147"/>
  <c r="U105" i="147"/>
  <c r="N106" i="147"/>
  <c r="K106" i="147"/>
  <c r="O106" i="147"/>
  <c r="R106" i="147"/>
  <c r="T106" i="147"/>
  <c r="S106" i="147"/>
  <c r="U106" i="147"/>
  <c r="N107" i="147"/>
  <c r="K107" i="147"/>
  <c r="O107" i="147"/>
  <c r="R107" i="147"/>
  <c r="T107" i="147"/>
  <c r="S107" i="147"/>
  <c r="U107" i="147"/>
  <c r="N108" i="147"/>
  <c r="K108" i="147"/>
  <c r="O108" i="147"/>
  <c r="R108" i="147"/>
  <c r="T108" i="147"/>
  <c r="S108" i="147"/>
  <c r="U108" i="147"/>
  <c r="N109" i="147"/>
  <c r="K109" i="147"/>
  <c r="O109" i="147"/>
  <c r="R109" i="147"/>
  <c r="T109" i="147"/>
  <c r="S109" i="147"/>
  <c r="U109" i="147"/>
  <c r="N110" i="147"/>
  <c r="K110" i="147"/>
  <c r="O110" i="147"/>
  <c r="R110" i="147"/>
  <c r="T110" i="147"/>
  <c r="S110" i="147"/>
  <c r="U110" i="147"/>
  <c r="N111" i="147"/>
  <c r="K111" i="147"/>
  <c r="O111" i="147"/>
  <c r="R111" i="147"/>
  <c r="T111" i="147"/>
  <c r="S111" i="147"/>
  <c r="U111" i="147"/>
  <c r="N112" i="147"/>
  <c r="K112" i="147"/>
  <c r="O112" i="147"/>
  <c r="R112" i="147"/>
  <c r="T112" i="147"/>
  <c r="S112" i="147"/>
  <c r="U112" i="147"/>
  <c r="U113" i="147"/>
  <c r="N27" i="147"/>
  <c r="K27" i="147"/>
  <c r="O27" i="147"/>
  <c r="R27" i="147"/>
  <c r="T27" i="147"/>
  <c r="S27" i="147"/>
  <c r="U27" i="147"/>
  <c r="N28" i="147"/>
  <c r="K28" i="147"/>
  <c r="O28" i="147"/>
  <c r="R28" i="147"/>
  <c r="T28" i="147"/>
  <c r="S28" i="147"/>
  <c r="U28" i="147"/>
  <c r="N29" i="147"/>
  <c r="K29" i="147"/>
  <c r="O29" i="147"/>
  <c r="R29" i="147"/>
  <c r="T29" i="147"/>
  <c r="S29" i="147"/>
  <c r="U29" i="147"/>
  <c r="N30" i="147"/>
  <c r="K30" i="147"/>
  <c r="O30" i="147"/>
  <c r="R30" i="147"/>
  <c r="T30" i="147"/>
  <c r="S30" i="147"/>
  <c r="U30" i="147"/>
  <c r="N31" i="147"/>
  <c r="K31" i="147"/>
  <c r="O31" i="147"/>
  <c r="R31" i="147"/>
  <c r="T31" i="147"/>
  <c r="S31" i="147"/>
  <c r="U31" i="147"/>
  <c r="N32" i="147"/>
  <c r="K32" i="147"/>
  <c r="O32" i="147"/>
  <c r="R32" i="147"/>
  <c r="T32" i="147"/>
  <c r="S32" i="147"/>
  <c r="U32" i="147"/>
  <c r="N33" i="147"/>
  <c r="K33" i="147"/>
  <c r="O33" i="147"/>
  <c r="R33" i="147"/>
  <c r="T33" i="147"/>
  <c r="S33" i="147"/>
  <c r="U33" i="147"/>
  <c r="N34" i="147"/>
  <c r="K34" i="147"/>
  <c r="O34" i="147"/>
  <c r="R34" i="147"/>
  <c r="T34" i="147"/>
  <c r="S34" i="147"/>
  <c r="U34" i="147"/>
  <c r="N35" i="147"/>
  <c r="K35" i="147"/>
  <c r="O35" i="147"/>
  <c r="R35" i="147"/>
  <c r="T35" i="147"/>
  <c r="S35" i="147"/>
  <c r="U35" i="147"/>
  <c r="N36" i="147"/>
  <c r="K36" i="147"/>
  <c r="O36" i="147"/>
  <c r="R36" i="147"/>
  <c r="T36" i="147"/>
  <c r="S36" i="147"/>
  <c r="U36" i="147"/>
  <c r="N37" i="147"/>
  <c r="K37" i="147"/>
  <c r="O37" i="147"/>
  <c r="R37" i="147"/>
  <c r="T37" i="147"/>
  <c r="S37" i="147"/>
  <c r="U37" i="147"/>
  <c r="N38" i="147"/>
  <c r="K38" i="147"/>
  <c r="O38" i="147"/>
  <c r="R38" i="147"/>
  <c r="T38" i="147"/>
  <c r="S38" i="147"/>
  <c r="U38" i="147"/>
  <c r="N39" i="147"/>
  <c r="K39" i="147"/>
  <c r="O39" i="147"/>
  <c r="R39" i="147"/>
  <c r="T39" i="147"/>
  <c r="S39" i="147"/>
  <c r="U39" i="147"/>
  <c r="N40" i="147"/>
  <c r="K40" i="147"/>
  <c r="O40" i="147"/>
  <c r="R40" i="147"/>
  <c r="T40" i="147"/>
  <c r="S40" i="147"/>
  <c r="U40" i="147"/>
  <c r="N41" i="147"/>
  <c r="K41" i="147"/>
  <c r="O41" i="147"/>
  <c r="R41" i="147"/>
  <c r="T41" i="147"/>
  <c r="S41" i="147"/>
  <c r="U41" i="147"/>
  <c r="N42" i="147"/>
  <c r="K42" i="147"/>
  <c r="O42" i="147"/>
  <c r="R42" i="147"/>
  <c r="T42" i="147"/>
  <c r="S42" i="147"/>
  <c r="U42" i="147"/>
  <c r="N43" i="147"/>
  <c r="K43" i="147"/>
  <c r="O43" i="147"/>
  <c r="R43" i="147"/>
  <c r="T43" i="147"/>
  <c r="S43" i="147"/>
  <c r="U43" i="147"/>
  <c r="N44" i="147"/>
  <c r="K44" i="147"/>
  <c r="O44" i="147"/>
  <c r="R44" i="147"/>
  <c r="T44" i="147"/>
  <c r="S44" i="147"/>
  <c r="U44" i="147"/>
  <c r="N45" i="147"/>
  <c r="K45" i="147"/>
  <c r="O45" i="147"/>
  <c r="R45" i="147"/>
  <c r="T45" i="147"/>
  <c r="S45" i="147"/>
  <c r="U45" i="147"/>
  <c r="N46" i="147"/>
  <c r="K46" i="147"/>
  <c r="O46" i="147"/>
  <c r="R46" i="147"/>
  <c r="T46" i="147"/>
  <c r="S46" i="147"/>
  <c r="U46" i="147"/>
  <c r="N47" i="147"/>
  <c r="K47" i="147"/>
  <c r="O47" i="147"/>
  <c r="R47" i="147"/>
  <c r="T47" i="147"/>
  <c r="S47" i="147"/>
  <c r="U47" i="147"/>
  <c r="N48" i="147"/>
  <c r="K48" i="147"/>
  <c r="O48" i="147"/>
  <c r="R48" i="147"/>
  <c r="T48" i="147"/>
  <c r="S48" i="147"/>
  <c r="U48" i="147"/>
  <c r="N49" i="147"/>
  <c r="K49" i="147"/>
  <c r="O49" i="147"/>
  <c r="R49" i="147"/>
  <c r="T49" i="147"/>
  <c r="S49" i="147"/>
  <c r="U49" i="147"/>
  <c r="N50" i="147"/>
  <c r="K50" i="147"/>
  <c r="O50" i="147"/>
  <c r="R50" i="147"/>
  <c r="T50" i="147"/>
  <c r="S50" i="147"/>
  <c r="U50" i="147"/>
  <c r="N51" i="147"/>
  <c r="K51" i="147"/>
  <c r="O51" i="147"/>
  <c r="R51" i="147"/>
  <c r="T51" i="147"/>
  <c r="S51" i="147"/>
  <c r="U51" i="147"/>
  <c r="N52" i="147"/>
  <c r="K52" i="147"/>
  <c r="O52" i="147"/>
  <c r="R52" i="147"/>
  <c r="T52" i="147"/>
  <c r="S52" i="147"/>
  <c r="U52" i="147"/>
  <c r="N53" i="147"/>
  <c r="K53" i="147"/>
  <c r="O53" i="147"/>
  <c r="R53" i="147"/>
  <c r="T53" i="147"/>
  <c r="S53" i="147"/>
  <c r="U53" i="147"/>
  <c r="N54" i="147"/>
  <c r="K54" i="147"/>
  <c r="O54" i="147"/>
  <c r="R54" i="147"/>
  <c r="T54" i="147"/>
  <c r="S54" i="147"/>
  <c r="U54" i="147"/>
  <c r="N55" i="147"/>
  <c r="K55" i="147"/>
  <c r="O55" i="147"/>
  <c r="R55" i="147"/>
  <c r="T55" i="147"/>
  <c r="S55" i="147"/>
  <c r="U55" i="147"/>
  <c r="N56" i="147"/>
  <c r="K56" i="147"/>
  <c r="O56" i="147"/>
  <c r="R56" i="147"/>
  <c r="T56" i="147"/>
  <c r="S56" i="147"/>
  <c r="U56" i="147"/>
  <c r="N57" i="147"/>
  <c r="K57" i="147"/>
  <c r="O57" i="147"/>
  <c r="R57" i="147"/>
  <c r="T57" i="147"/>
  <c r="S57" i="147"/>
  <c r="U57" i="147"/>
  <c r="N58" i="147"/>
  <c r="K58" i="147"/>
  <c r="O58" i="147"/>
  <c r="R58" i="147"/>
  <c r="T58" i="147"/>
  <c r="S58" i="147"/>
  <c r="U58" i="147"/>
  <c r="N59" i="147"/>
  <c r="K59" i="147"/>
  <c r="O59" i="147"/>
  <c r="R59" i="147"/>
  <c r="T59" i="147"/>
  <c r="S59" i="147"/>
  <c r="U59" i="147"/>
  <c r="N60" i="147"/>
  <c r="K60" i="147"/>
  <c r="O60" i="147"/>
  <c r="R60" i="147"/>
  <c r="T60" i="147"/>
  <c r="S60" i="147"/>
  <c r="U60" i="147"/>
  <c r="N61" i="147"/>
  <c r="K61" i="147"/>
  <c r="O61" i="147"/>
  <c r="R61" i="147"/>
  <c r="T61" i="147"/>
  <c r="S61" i="147"/>
  <c r="U61" i="147"/>
  <c r="N62" i="147"/>
  <c r="K62" i="147"/>
  <c r="O62" i="147"/>
  <c r="R62" i="147"/>
  <c r="T62" i="147"/>
  <c r="S62" i="147"/>
  <c r="U62" i="147"/>
  <c r="N63" i="147"/>
  <c r="K63" i="147"/>
  <c r="O63" i="147"/>
  <c r="R63" i="147"/>
  <c r="T63" i="147"/>
  <c r="S63" i="147"/>
  <c r="U63" i="147"/>
  <c r="N64" i="147"/>
  <c r="K64" i="147"/>
  <c r="O64" i="147"/>
  <c r="R64" i="147"/>
  <c r="T64" i="147"/>
  <c r="S64" i="147"/>
  <c r="U64" i="147"/>
  <c r="N65" i="147"/>
  <c r="K65" i="147"/>
  <c r="O65" i="147"/>
  <c r="R65" i="147"/>
  <c r="T65" i="147"/>
  <c r="S65" i="147"/>
  <c r="U65" i="147"/>
  <c r="N66" i="147"/>
  <c r="K66" i="147"/>
  <c r="O66" i="147"/>
  <c r="R66" i="147"/>
  <c r="T66" i="147"/>
  <c r="S66" i="147"/>
  <c r="U66" i="147"/>
  <c r="U67" i="147"/>
  <c r="R14" i="147"/>
  <c r="T14" i="147"/>
  <c r="S14" i="147"/>
  <c r="U14" i="147"/>
  <c r="R15" i="147"/>
  <c r="T15" i="147"/>
  <c r="S15" i="147"/>
  <c r="U15" i="147"/>
  <c r="R16" i="147"/>
  <c r="T16" i="147"/>
  <c r="S16" i="147"/>
  <c r="U16" i="147"/>
  <c r="R17" i="147"/>
  <c r="T17" i="147"/>
  <c r="S17" i="147"/>
  <c r="U17" i="147"/>
  <c r="R18" i="147"/>
  <c r="T18" i="147"/>
  <c r="S18" i="147"/>
  <c r="U18" i="147"/>
  <c r="R19" i="147"/>
  <c r="T19" i="147"/>
  <c r="S19" i="147"/>
  <c r="U19" i="147"/>
  <c r="U20" i="147"/>
  <c r="U115" i="147"/>
  <c r="H49" i="54"/>
  <c r="T113" i="147"/>
  <c r="T67" i="147"/>
  <c r="T20" i="147"/>
  <c r="T115" i="147"/>
  <c r="G49" i="54"/>
  <c r="S113" i="147"/>
  <c r="S67" i="147"/>
  <c r="S20" i="147"/>
  <c r="S115" i="147"/>
  <c r="F49" i="54"/>
  <c r="N73" i="146"/>
  <c r="K73" i="146"/>
  <c r="O73" i="146"/>
  <c r="R73" i="146"/>
  <c r="T73" i="146"/>
  <c r="S73" i="146"/>
  <c r="U73" i="146"/>
  <c r="N74" i="146"/>
  <c r="K74" i="146"/>
  <c r="O74" i="146"/>
  <c r="R74" i="146"/>
  <c r="T74" i="146"/>
  <c r="S74" i="146"/>
  <c r="U74" i="146"/>
  <c r="N75" i="146"/>
  <c r="K75" i="146"/>
  <c r="O75" i="146"/>
  <c r="R75" i="146"/>
  <c r="T75" i="146"/>
  <c r="S75" i="146"/>
  <c r="U75" i="146"/>
  <c r="N76" i="146"/>
  <c r="K76" i="146"/>
  <c r="O76" i="146"/>
  <c r="R76" i="146"/>
  <c r="T76" i="146"/>
  <c r="S76" i="146"/>
  <c r="U76" i="146"/>
  <c r="N77" i="146"/>
  <c r="K77" i="146"/>
  <c r="O77" i="146"/>
  <c r="R77" i="146"/>
  <c r="T77" i="146"/>
  <c r="S77" i="146"/>
  <c r="U77" i="146"/>
  <c r="N78" i="146"/>
  <c r="K78" i="146"/>
  <c r="O78" i="146"/>
  <c r="R78" i="146"/>
  <c r="T78" i="146"/>
  <c r="S78" i="146"/>
  <c r="U78" i="146"/>
  <c r="N79" i="146"/>
  <c r="K79" i="146"/>
  <c r="O79" i="146"/>
  <c r="R79" i="146"/>
  <c r="T79" i="146"/>
  <c r="S79" i="146"/>
  <c r="U79" i="146"/>
  <c r="N80" i="146"/>
  <c r="K80" i="146"/>
  <c r="O80" i="146"/>
  <c r="R80" i="146"/>
  <c r="T80" i="146"/>
  <c r="S80" i="146"/>
  <c r="U80" i="146"/>
  <c r="N81" i="146"/>
  <c r="K81" i="146"/>
  <c r="O81" i="146"/>
  <c r="R81" i="146"/>
  <c r="T81" i="146"/>
  <c r="S81" i="146"/>
  <c r="U81" i="146"/>
  <c r="N82" i="146"/>
  <c r="K82" i="146"/>
  <c r="O82" i="146"/>
  <c r="R82" i="146"/>
  <c r="T82" i="146"/>
  <c r="S82" i="146"/>
  <c r="U82" i="146"/>
  <c r="N83" i="146"/>
  <c r="K83" i="146"/>
  <c r="O83" i="146"/>
  <c r="R83" i="146"/>
  <c r="T83" i="146"/>
  <c r="S83" i="146"/>
  <c r="U83" i="146"/>
  <c r="N84" i="146"/>
  <c r="K84" i="146"/>
  <c r="O84" i="146"/>
  <c r="R84" i="146"/>
  <c r="T84" i="146"/>
  <c r="S84" i="146"/>
  <c r="U84" i="146"/>
  <c r="N85" i="146"/>
  <c r="K85" i="146"/>
  <c r="O85" i="146"/>
  <c r="R85" i="146"/>
  <c r="T85" i="146"/>
  <c r="S85" i="146"/>
  <c r="U85" i="146"/>
  <c r="N86" i="146"/>
  <c r="K86" i="146"/>
  <c r="O86" i="146"/>
  <c r="R86" i="146"/>
  <c r="T86" i="146"/>
  <c r="S86" i="146"/>
  <c r="U86" i="146"/>
  <c r="N87" i="146"/>
  <c r="K87" i="146"/>
  <c r="O87" i="146"/>
  <c r="R87" i="146"/>
  <c r="T87" i="146"/>
  <c r="S87" i="146"/>
  <c r="U87" i="146"/>
  <c r="N88" i="146"/>
  <c r="K88" i="146"/>
  <c r="O88" i="146"/>
  <c r="R88" i="146"/>
  <c r="T88" i="146"/>
  <c r="S88" i="146"/>
  <c r="U88" i="146"/>
  <c r="N89" i="146"/>
  <c r="K89" i="146"/>
  <c r="O89" i="146"/>
  <c r="R89" i="146"/>
  <c r="T89" i="146"/>
  <c r="S89" i="146"/>
  <c r="U89" i="146"/>
  <c r="N90" i="146"/>
  <c r="K90" i="146"/>
  <c r="O90" i="146"/>
  <c r="R90" i="146"/>
  <c r="T90" i="146"/>
  <c r="S90" i="146"/>
  <c r="U90" i="146"/>
  <c r="N91" i="146"/>
  <c r="K91" i="146"/>
  <c r="O91" i="146"/>
  <c r="R91" i="146"/>
  <c r="T91" i="146"/>
  <c r="S91" i="146"/>
  <c r="U91" i="146"/>
  <c r="N92" i="146"/>
  <c r="K92" i="146"/>
  <c r="O92" i="146"/>
  <c r="R92" i="146"/>
  <c r="T92" i="146"/>
  <c r="S92" i="146"/>
  <c r="U92" i="146"/>
  <c r="N93" i="146"/>
  <c r="K93" i="146"/>
  <c r="O93" i="146"/>
  <c r="R93" i="146"/>
  <c r="T93" i="146"/>
  <c r="S93" i="146"/>
  <c r="U93" i="146"/>
  <c r="N94" i="146"/>
  <c r="K94" i="146"/>
  <c r="O94" i="146"/>
  <c r="R94" i="146"/>
  <c r="T94" i="146"/>
  <c r="S94" i="146"/>
  <c r="U94" i="146"/>
  <c r="N95" i="146"/>
  <c r="K95" i="146"/>
  <c r="O95" i="146"/>
  <c r="R95" i="146"/>
  <c r="T95" i="146"/>
  <c r="S95" i="146"/>
  <c r="U95" i="146"/>
  <c r="N96" i="146"/>
  <c r="K96" i="146"/>
  <c r="O96" i="146"/>
  <c r="R96" i="146"/>
  <c r="T96" i="146"/>
  <c r="S96" i="146"/>
  <c r="U96" i="146"/>
  <c r="N97" i="146"/>
  <c r="K97" i="146"/>
  <c r="O97" i="146"/>
  <c r="R97" i="146"/>
  <c r="T97" i="146"/>
  <c r="S97" i="146"/>
  <c r="U97" i="146"/>
  <c r="N98" i="146"/>
  <c r="K98" i="146"/>
  <c r="O98" i="146"/>
  <c r="R98" i="146"/>
  <c r="T98" i="146"/>
  <c r="S98" i="146"/>
  <c r="U98" i="146"/>
  <c r="N99" i="146"/>
  <c r="K99" i="146"/>
  <c r="O99" i="146"/>
  <c r="R99" i="146"/>
  <c r="T99" i="146"/>
  <c r="S99" i="146"/>
  <c r="U99" i="146"/>
  <c r="N100" i="146"/>
  <c r="K100" i="146"/>
  <c r="O100" i="146"/>
  <c r="R100" i="146"/>
  <c r="T100" i="146"/>
  <c r="S100" i="146"/>
  <c r="U100" i="146"/>
  <c r="N101" i="146"/>
  <c r="K101" i="146"/>
  <c r="O101" i="146"/>
  <c r="R101" i="146"/>
  <c r="T101" i="146"/>
  <c r="S101" i="146"/>
  <c r="U101" i="146"/>
  <c r="N102" i="146"/>
  <c r="K102" i="146"/>
  <c r="O102" i="146"/>
  <c r="R102" i="146"/>
  <c r="T102" i="146"/>
  <c r="S102" i="146"/>
  <c r="U102" i="146"/>
  <c r="N103" i="146"/>
  <c r="K103" i="146"/>
  <c r="O103" i="146"/>
  <c r="R103" i="146"/>
  <c r="T103" i="146"/>
  <c r="S103" i="146"/>
  <c r="U103" i="146"/>
  <c r="N104" i="146"/>
  <c r="K104" i="146"/>
  <c r="O104" i="146"/>
  <c r="R104" i="146"/>
  <c r="T104" i="146"/>
  <c r="S104" i="146"/>
  <c r="U104" i="146"/>
  <c r="N105" i="146"/>
  <c r="K105" i="146"/>
  <c r="O105" i="146"/>
  <c r="R105" i="146"/>
  <c r="T105" i="146"/>
  <c r="S105" i="146"/>
  <c r="U105" i="146"/>
  <c r="N106" i="146"/>
  <c r="K106" i="146"/>
  <c r="O106" i="146"/>
  <c r="R106" i="146"/>
  <c r="T106" i="146"/>
  <c r="S106" i="146"/>
  <c r="U106" i="146"/>
  <c r="N107" i="146"/>
  <c r="K107" i="146"/>
  <c r="O107" i="146"/>
  <c r="R107" i="146"/>
  <c r="T107" i="146"/>
  <c r="S107" i="146"/>
  <c r="U107" i="146"/>
  <c r="N108" i="146"/>
  <c r="K108" i="146"/>
  <c r="O108" i="146"/>
  <c r="R108" i="146"/>
  <c r="T108" i="146"/>
  <c r="S108" i="146"/>
  <c r="U108" i="146"/>
  <c r="N109" i="146"/>
  <c r="K109" i="146"/>
  <c r="O109" i="146"/>
  <c r="R109" i="146"/>
  <c r="T109" i="146"/>
  <c r="S109" i="146"/>
  <c r="U109" i="146"/>
  <c r="N110" i="146"/>
  <c r="K110" i="146"/>
  <c r="O110" i="146"/>
  <c r="R110" i="146"/>
  <c r="T110" i="146"/>
  <c r="S110" i="146"/>
  <c r="U110" i="146"/>
  <c r="N111" i="146"/>
  <c r="K111" i="146"/>
  <c r="O111" i="146"/>
  <c r="R111" i="146"/>
  <c r="T111" i="146"/>
  <c r="S111" i="146"/>
  <c r="U111" i="146"/>
  <c r="N112" i="146"/>
  <c r="K112" i="146"/>
  <c r="O112" i="146"/>
  <c r="R112" i="146"/>
  <c r="T112" i="146"/>
  <c r="S112" i="146"/>
  <c r="U112" i="146"/>
  <c r="U113" i="146"/>
  <c r="N27" i="146"/>
  <c r="K27" i="146"/>
  <c r="O27" i="146"/>
  <c r="R27" i="146"/>
  <c r="T27" i="146"/>
  <c r="S27" i="146"/>
  <c r="U27" i="146"/>
  <c r="N28" i="146"/>
  <c r="K28" i="146"/>
  <c r="O28" i="146"/>
  <c r="R28" i="146"/>
  <c r="T28" i="146"/>
  <c r="S28" i="146"/>
  <c r="U28" i="146"/>
  <c r="N29" i="146"/>
  <c r="K29" i="146"/>
  <c r="O29" i="146"/>
  <c r="R29" i="146"/>
  <c r="T29" i="146"/>
  <c r="S29" i="146"/>
  <c r="U29" i="146"/>
  <c r="N30" i="146"/>
  <c r="K30" i="146"/>
  <c r="O30" i="146"/>
  <c r="R30" i="146"/>
  <c r="T30" i="146"/>
  <c r="S30" i="146"/>
  <c r="U30" i="146"/>
  <c r="N31" i="146"/>
  <c r="K31" i="146"/>
  <c r="O31" i="146"/>
  <c r="R31" i="146"/>
  <c r="T31" i="146"/>
  <c r="S31" i="146"/>
  <c r="U31" i="146"/>
  <c r="N32" i="146"/>
  <c r="K32" i="146"/>
  <c r="O32" i="146"/>
  <c r="R32" i="146"/>
  <c r="T32" i="146"/>
  <c r="S32" i="146"/>
  <c r="U32" i="146"/>
  <c r="N33" i="146"/>
  <c r="K33" i="146"/>
  <c r="O33" i="146"/>
  <c r="R33" i="146"/>
  <c r="T33" i="146"/>
  <c r="S33" i="146"/>
  <c r="U33" i="146"/>
  <c r="N34" i="146"/>
  <c r="K34" i="146"/>
  <c r="O34" i="146"/>
  <c r="R34" i="146"/>
  <c r="T34" i="146"/>
  <c r="S34" i="146"/>
  <c r="U34" i="146"/>
  <c r="N35" i="146"/>
  <c r="K35" i="146"/>
  <c r="O35" i="146"/>
  <c r="R35" i="146"/>
  <c r="T35" i="146"/>
  <c r="S35" i="146"/>
  <c r="U35" i="146"/>
  <c r="N36" i="146"/>
  <c r="K36" i="146"/>
  <c r="O36" i="146"/>
  <c r="R36" i="146"/>
  <c r="T36" i="146"/>
  <c r="S36" i="146"/>
  <c r="U36" i="146"/>
  <c r="N37" i="146"/>
  <c r="K37" i="146"/>
  <c r="O37" i="146"/>
  <c r="R37" i="146"/>
  <c r="T37" i="146"/>
  <c r="S37" i="146"/>
  <c r="U37" i="146"/>
  <c r="N38" i="146"/>
  <c r="K38" i="146"/>
  <c r="O38" i="146"/>
  <c r="R38" i="146"/>
  <c r="T38" i="146"/>
  <c r="S38" i="146"/>
  <c r="U38" i="146"/>
  <c r="N39" i="146"/>
  <c r="K39" i="146"/>
  <c r="O39" i="146"/>
  <c r="R39" i="146"/>
  <c r="T39" i="146"/>
  <c r="S39" i="146"/>
  <c r="U39" i="146"/>
  <c r="N40" i="146"/>
  <c r="K40" i="146"/>
  <c r="O40" i="146"/>
  <c r="R40" i="146"/>
  <c r="T40" i="146"/>
  <c r="S40" i="146"/>
  <c r="U40" i="146"/>
  <c r="N41" i="146"/>
  <c r="K41" i="146"/>
  <c r="O41" i="146"/>
  <c r="R41" i="146"/>
  <c r="T41" i="146"/>
  <c r="S41" i="146"/>
  <c r="U41" i="146"/>
  <c r="N42" i="146"/>
  <c r="K42" i="146"/>
  <c r="O42" i="146"/>
  <c r="R42" i="146"/>
  <c r="T42" i="146"/>
  <c r="S42" i="146"/>
  <c r="U42" i="146"/>
  <c r="N43" i="146"/>
  <c r="K43" i="146"/>
  <c r="O43" i="146"/>
  <c r="R43" i="146"/>
  <c r="T43" i="146"/>
  <c r="S43" i="146"/>
  <c r="U43" i="146"/>
  <c r="N44" i="146"/>
  <c r="K44" i="146"/>
  <c r="O44" i="146"/>
  <c r="R44" i="146"/>
  <c r="T44" i="146"/>
  <c r="S44" i="146"/>
  <c r="U44" i="146"/>
  <c r="N45" i="146"/>
  <c r="K45" i="146"/>
  <c r="O45" i="146"/>
  <c r="R45" i="146"/>
  <c r="T45" i="146"/>
  <c r="S45" i="146"/>
  <c r="U45" i="146"/>
  <c r="N46" i="146"/>
  <c r="K46" i="146"/>
  <c r="O46" i="146"/>
  <c r="R46" i="146"/>
  <c r="T46" i="146"/>
  <c r="S46" i="146"/>
  <c r="U46" i="146"/>
  <c r="N47" i="146"/>
  <c r="K47" i="146"/>
  <c r="O47" i="146"/>
  <c r="R47" i="146"/>
  <c r="T47" i="146"/>
  <c r="S47" i="146"/>
  <c r="U47" i="146"/>
  <c r="N48" i="146"/>
  <c r="K48" i="146"/>
  <c r="O48" i="146"/>
  <c r="R48" i="146"/>
  <c r="T48" i="146"/>
  <c r="S48" i="146"/>
  <c r="U48" i="146"/>
  <c r="N49" i="146"/>
  <c r="K49" i="146"/>
  <c r="O49" i="146"/>
  <c r="R49" i="146"/>
  <c r="T49" i="146"/>
  <c r="S49" i="146"/>
  <c r="U49" i="146"/>
  <c r="N50" i="146"/>
  <c r="K50" i="146"/>
  <c r="O50" i="146"/>
  <c r="R50" i="146"/>
  <c r="T50" i="146"/>
  <c r="S50" i="146"/>
  <c r="U50" i="146"/>
  <c r="N51" i="146"/>
  <c r="K51" i="146"/>
  <c r="O51" i="146"/>
  <c r="R51" i="146"/>
  <c r="T51" i="146"/>
  <c r="S51" i="146"/>
  <c r="U51" i="146"/>
  <c r="N52" i="146"/>
  <c r="K52" i="146"/>
  <c r="O52" i="146"/>
  <c r="R52" i="146"/>
  <c r="T52" i="146"/>
  <c r="S52" i="146"/>
  <c r="U52" i="146"/>
  <c r="N53" i="146"/>
  <c r="K53" i="146"/>
  <c r="O53" i="146"/>
  <c r="R53" i="146"/>
  <c r="T53" i="146"/>
  <c r="S53" i="146"/>
  <c r="U53" i="146"/>
  <c r="N54" i="146"/>
  <c r="K54" i="146"/>
  <c r="O54" i="146"/>
  <c r="R54" i="146"/>
  <c r="T54" i="146"/>
  <c r="S54" i="146"/>
  <c r="U54" i="146"/>
  <c r="N55" i="146"/>
  <c r="K55" i="146"/>
  <c r="O55" i="146"/>
  <c r="R55" i="146"/>
  <c r="T55" i="146"/>
  <c r="S55" i="146"/>
  <c r="U55" i="146"/>
  <c r="N56" i="146"/>
  <c r="K56" i="146"/>
  <c r="O56" i="146"/>
  <c r="R56" i="146"/>
  <c r="T56" i="146"/>
  <c r="S56" i="146"/>
  <c r="U56" i="146"/>
  <c r="N57" i="146"/>
  <c r="K57" i="146"/>
  <c r="O57" i="146"/>
  <c r="R57" i="146"/>
  <c r="T57" i="146"/>
  <c r="S57" i="146"/>
  <c r="U57" i="146"/>
  <c r="N58" i="146"/>
  <c r="K58" i="146"/>
  <c r="O58" i="146"/>
  <c r="R58" i="146"/>
  <c r="T58" i="146"/>
  <c r="S58" i="146"/>
  <c r="U58" i="146"/>
  <c r="N59" i="146"/>
  <c r="K59" i="146"/>
  <c r="O59" i="146"/>
  <c r="R59" i="146"/>
  <c r="T59" i="146"/>
  <c r="S59" i="146"/>
  <c r="U59" i="146"/>
  <c r="N60" i="146"/>
  <c r="K60" i="146"/>
  <c r="O60" i="146"/>
  <c r="R60" i="146"/>
  <c r="T60" i="146"/>
  <c r="S60" i="146"/>
  <c r="U60" i="146"/>
  <c r="N61" i="146"/>
  <c r="K61" i="146"/>
  <c r="O61" i="146"/>
  <c r="R61" i="146"/>
  <c r="T61" i="146"/>
  <c r="S61" i="146"/>
  <c r="U61" i="146"/>
  <c r="N62" i="146"/>
  <c r="K62" i="146"/>
  <c r="O62" i="146"/>
  <c r="R62" i="146"/>
  <c r="T62" i="146"/>
  <c r="S62" i="146"/>
  <c r="U62" i="146"/>
  <c r="N63" i="146"/>
  <c r="K63" i="146"/>
  <c r="O63" i="146"/>
  <c r="R63" i="146"/>
  <c r="T63" i="146"/>
  <c r="S63" i="146"/>
  <c r="U63" i="146"/>
  <c r="N64" i="146"/>
  <c r="K64" i="146"/>
  <c r="O64" i="146"/>
  <c r="R64" i="146"/>
  <c r="T64" i="146"/>
  <c r="S64" i="146"/>
  <c r="U64" i="146"/>
  <c r="N65" i="146"/>
  <c r="K65" i="146"/>
  <c r="O65" i="146"/>
  <c r="R65" i="146"/>
  <c r="T65" i="146"/>
  <c r="S65" i="146"/>
  <c r="U65" i="146"/>
  <c r="N66" i="146"/>
  <c r="K66" i="146"/>
  <c r="O66" i="146"/>
  <c r="R66" i="146"/>
  <c r="T66" i="146"/>
  <c r="S66" i="146"/>
  <c r="U66" i="146"/>
  <c r="U67" i="146"/>
  <c r="R14" i="146"/>
  <c r="T14" i="146"/>
  <c r="S14" i="146"/>
  <c r="U14" i="146"/>
  <c r="R15" i="146"/>
  <c r="T15" i="146"/>
  <c r="S15" i="146"/>
  <c r="U15" i="146"/>
  <c r="R16" i="146"/>
  <c r="T16" i="146"/>
  <c r="S16" i="146"/>
  <c r="U16" i="146"/>
  <c r="R17" i="146"/>
  <c r="T17" i="146"/>
  <c r="S17" i="146"/>
  <c r="U17" i="146"/>
  <c r="R18" i="146"/>
  <c r="T18" i="146"/>
  <c r="S18" i="146"/>
  <c r="U18" i="146"/>
  <c r="R19" i="146"/>
  <c r="T19" i="146"/>
  <c r="S19" i="146"/>
  <c r="U19" i="146"/>
  <c r="U20" i="146"/>
  <c r="U115" i="146"/>
  <c r="H48" i="54"/>
  <c r="T113" i="146"/>
  <c r="T67" i="146"/>
  <c r="T20" i="146"/>
  <c r="T115" i="146"/>
  <c r="G48" i="54"/>
  <c r="S113" i="146"/>
  <c r="S67" i="146"/>
  <c r="S20" i="146"/>
  <c r="S115" i="146"/>
  <c r="F48" i="54"/>
  <c r="N73" i="145"/>
  <c r="K73" i="145"/>
  <c r="O73" i="145"/>
  <c r="R73" i="145"/>
  <c r="T73" i="145"/>
  <c r="S73" i="145"/>
  <c r="U73" i="145"/>
  <c r="N74" i="145"/>
  <c r="K74" i="145"/>
  <c r="O74" i="145"/>
  <c r="R74" i="145"/>
  <c r="T74" i="145"/>
  <c r="S74" i="145"/>
  <c r="U74" i="145"/>
  <c r="N75" i="145"/>
  <c r="K75" i="145"/>
  <c r="O75" i="145"/>
  <c r="R75" i="145"/>
  <c r="T75" i="145"/>
  <c r="S75" i="145"/>
  <c r="U75" i="145"/>
  <c r="N76" i="145"/>
  <c r="K76" i="145"/>
  <c r="O76" i="145"/>
  <c r="R76" i="145"/>
  <c r="T76" i="145"/>
  <c r="S76" i="145"/>
  <c r="U76" i="145"/>
  <c r="N77" i="145"/>
  <c r="K77" i="145"/>
  <c r="O77" i="145"/>
  <c r="R77" i="145"/>
  <c r="T77" i="145"/>
  <c r="S77" i="145"/>
  <c r="U77" i="145"/>
  <c r="N78" i="145"/>
  <c r="K78" i="145"/>
  <c r="O78" i="145"/>
  <c r="R78" i="145"/>
  <c r="T78" i="145"/>
  <c r="S78" i="145"/>
  <c r="U78" i="145"/>
  <c r="N79" i="145"/>
  <c r="K79" i="145"/>
  <c r="O79" i="145"/>
  <c r="R79" i="145"/>
  <c r="T79" i="145"/>
  <c r="S79" i="145"/>
  <c r="U79" i="145"/>
  <c r="N80" i="145"/>
  <c r="K80" i="145"/>
  <c r="O80" i="145"/>
  <c r="R80" i="145"/>
  <c r="T80" i="145"/>
  <c r="S80" i="145"/>
  <c r="U80" i="145"/>
  <c r="N81" i="145"/>
  <c r="K81" i="145"/>
  <c r="O81" i="145"/>
  <c r="R81" i="145"/>
  <c r="T81" i="145"/>
  <c r="S81" i="145"/>
  <c r="U81" i="145"/>
  <c r="N82" i="145"/>
  <c r="K82" i="145"/>
  <c r="O82" i="145"/>
  <c r="R82" i="145"/>
  <c r="T82" i="145"/>
  <c r="S82" i="145"/>
  <c r="U82" i="145"/>
  <c r="N83" i="145"/>
  <c r="K83" i="145"/>
  <c r="O83" i="145"/>
  <c r="R83" i="145"/>
  <c r="T83" i="145"/>
  <c r="S83" i="145"/>
  <c r="U83" i="145"/>
  <c r="N84" i="145"/>
  <c r="K84" i="145"/>
  <c r="O84" i="145"/>
  <c r="R84" i="145"/>
  <c r="T84" i="145"/>
  <c r="S84" i="145"/>
  <c r="U84" i="145"/>
  <c r="N85" i="145"/>
  <c r="K85" i="145"/>
  <c r="O85" i="145"/>
  <c r="R85" i="145"/>
  <c r="T85" i="145"/>
  <c r="S85" i="145"/>
  <c r="U85" i="145"/>
  <c r="N86" i="145"/>
  <c r="K86" i="145"/>
  <c r="O86" i="145"/>
  <c r="R86" i="145"/>
  <c r="T86" i="145"/>
  <c r="S86" i="145"/>
  <c r="U86" i="145"/>
  <c r="N87" i="145"/>
  <c r="K87" i="145"/>
  <c r="O87" i="145"/>
  <c r="R87" i="145"/>
  <c r="T87" i="145"/>
  <c r="S87" i="145"/>
  <c r="U87" i="145"/>
  <c r="N88" i="145"/>
  <c r="K88" i="145"/>
  <c r="O88" i="145"/>
  <c r="R88" i="145"/>
  <c r="T88" i="145"/>
  <c r="S88" i="145"/>
  <c r="U88" i="145"/>
  <c r="N89" i="145"/>
  <c r="K89" i="145"/>
  <c r="O89" i="145"/>
  <c r="R89" i="145"/>
  <c r="T89" i="145"/>
  <c r="S89" i="145"/>
  <c r="U89" i="145"/>
  <c r="N90" i="145"/>
  <c r="K90" i="145"/>
  <c r="O90" i="145"/>
  <c r="R90" i="145"/>
  <c r="T90" i="145"/>
  <c r="S90" i="145"/>
  <c r="U90" i="145"/>
  <c r="N91" i="145"/>
  <c r="K91" i="145"/>
  <c r="O91" i="145"/>
  <c r="R91" i="145"/>
  <c r="T91" i="145"/>
  <c r="S91" i="145"/>
  <c r="U91" i="145"/>
  <c r="N92" i="145"/>
  <c r="K92" i="145"/>
  <c r="O92" i="145"/>
  <c r="R92" i="145"/>
  <c r="T92" i="145"/>
  <c r="S92" i="145"/>
  <c r="U92" i="145"/>
  <c r="N93" i="145"/>
  <c r="K93" i="145"/>
  <c r="O93" i="145"/>
  <c r="R93" i="145"/>
  <c r="T93" i="145"/>
  <c r="S93" i="145"/>
  <c r="U93" i="145"/>
  <c r="N94" i="145"/>
  <c r="K94" i="145"/>
  <c r="O94" i="145"/>
  <c r="R94" i="145"/>
  <c r="T94" i="145"/>
  <c r="S94" i="145"/>
  <c r="U94" i="145"/>
  <c r="N95" i="145"/>
  <c r="K95" i="145"/>
  <c r="O95" i="145"/>
  <c r="R95" i="145"/>
  <c r="T95" i="145"/>
  <c r="S95" i="145"/>
  <c r="U95" i="145"/>
  <c r="N96" i="145"/>
  <c r="K96" i="145"/>
  <c r="O96" i="145"/>
  <c r="R96" i="145"/>
  <c r="T96" i="145"/>
  <c r="S96" i="145"/>
  <c r="U96" i="145"/>
  <c r="N97" i="145"/>
  <c r="K97" i="145"/>
  <c r="O97" i="145"/>
  <c r="R97" i="145"/>
  <c r="T97" i="145"/>
  <c r="S97" i="145"/>
  <c r="U97" i="145"/>
  <c r="N98" i="145"/>
  <c r="K98" i="145"/>
  <c r="O98" i="145"/>
  <c r="R98" i="145"/>
  <c r="T98" i="145"/>
  <c r="S98" i="145"/>
  <c r="U98" i="145"/>
  <c r="N99" i="145"/>
  <c r="K99" i="145"/>
  <c r="O99" i="145"/>
  <c r="R99" i="145"/>
  <c r="T99" i="145"/>
  <c r="S99" i="145"/>
  <c r="U99" i="145"/>
  <c r="N100" i="145"/>
  <c r="K100" i="145"/>
  <c r="O100" i="145"/>
  <c r="R100" i="145"/>
  <c r="T100" i="145"/>
  <c r="S100" i="145"/>
  <c r="U100" i="145"/>
  <c r="N101" i="145"/>
  <c r="K101" i="145"/>
  <c r="O101" i="145"/>
  <c r="R101" i="145"/>
  <c r="T101" i="145"/>
  <c r="S101" i="145"/>
  <c r="U101" i="145"/>
  <c r="N102" i="145"/>
  <c r="K102" i="145"/>
  <c r="O102" i="145"/>
  <c r="R102" i="145"/>
  <c r="T102" i="145"/>
  <c r="S102" i="145"/>
  <c r="U102" i="145"/>
  <c r="N103" i="145"/>
  <c r="K103" i="145"/>
  <c r="O103" i="145"/>
  <c r="R103" i="145"/>
  <c r="T103" i="145"/>
  <c r="S103" i="145"/>
  <c r="U103" i="145"/>
  <c r="N104" i="145"/>
  <c r="K104" i="145"/>
  <c r="O104" i="145"/>
  <c r="R104" i="145"/>
  <c r="T104" i="145"/>
  <c r="S104" i="145"/>
  <c r="U104" i="145"/>
  <c r="N105" i="145"/>
  <c r="K105" i="145"/>
  <c r="O105" i="145"/>
  <c r="R105" i="145"/>
  <c r="T105" i="145"/>
  <c r="S105" i="145"/>
  <c r="U105" i="145"/>
  <c r="N106" i="145"/>
  <c r="K106" i="145"/>
  <c r="O106" i="145"/>
  <c r="R106" i="145"/>
  <c r="T106" i="145"/>
  <c r="S106" i="145"/>
  <c r="U106" i="145"/>
  <c r="N107" i="145"/>
  <c r="K107" i="145"/>
  <c r="O107" i="145"/>
  <c r="R107" i="145"/>
  <c r="T107" i="145"/>
  <c r="S107" i="145"/>
  <c r="U107" i="145"/>
  <c r="N108" i="145"/>
  <c r="K108" i="145"/>
  <c r="O108" i="145"/>
  <c r="R108" i="145"/>
  <c r="T108" i="145"/>
  <c r="S108" i="145"/>
  <c r="U108" i="145"/>
  <c r="N109" i="145"/>
  <c r="K109" i="145"/>
  <c r="O109" i="145"/>
  <c r="R109" i="145"/>
  <c r="T109" i="145"/>
  <c r="S109" i="145"/>
  <c r="U109" i="145"/>
  <c r="N110" i="145"/>
  <c r="K110" i="145"/>
  <c r="O110" i="145"/>
  <c r="R110" i="145"/>
  <c r="T110" i="145"/>
  <c r="S110" i="145"/>
  <c r="U110" i="145"/>
  <c r="N111" i="145"/>
  <c r="K111" i="145"/>
  <c r="O111" i="145"/>
  <c r="R111" i="145"/>
  <c r="T111" i="145"/>
  <c r="S111" i="145"/>
  <c r="U111" i="145"/>
  <c r="N112" i="145"/>
  <c r="K112" i="145"/>
  <c r="O112" i="145"/>
  <c r="R112" i="145"/>
  <c r="T112" i="145"/>
  <c r="S112" i="145"/>
  <c r="U112" i="145"/>
  <c r="U113" i="145"/>
  <c r="N27" i="145"/>
  <c r="K27" i="145"/>
  <c r="O27" i="145"/>
  <c r="R27" i="145"/>
  <c r="T27" i="145"/>
  <c r="S27" i="145"/>
  <c r="U27" i="145"/>
  <c r="N28" i="145"/>
  <c r="K28" i="145"/>
  <c r="O28" i="145"/>
  <c r="R28" i="145"/>
  <c r="T28" i="145"/>
  <c r="S28" i="145"/>
  <c r="U28" i="145"/>
  <c r="N29" i="145"/>
  <c r="K29" i="145"/>
  <c r="O29" i="145"/>
  <c r="R29" i="145"/>
  <c r="T29" i="145"/>
  <c r="S29" i="145"/>
  <c r="U29" i="145"/>
  <c r="N30" i="145"/>
  <c r="K30" i="145"/>
  <c r="O30" i="145"/>
  <c r="R30" i="145"/>
  <c r="T30" i="145"/>
  <c r="S30" i="145"/>
  <c r="U30" i="145"/>
  <c r="N31" i="145"/>
  <c r="K31" i="145"/>
  <c r="O31" i="145"/>
  <c r="R31" i="145"/>
  <c r="T31" i="145"/>
  <c r="S31" i="145"/>
  <c r="U31" i="145"/>
  <c r="N32" i="145"/>
  <c r="K32" i="145"/>
  <c r="O32" i="145"/>
  <c r="R32" i="145"/>
  <c r="T32" i="145"/>
  <c r="S32" i="145"/>
  <c r="U32" i="145"/>
  <c r="N33" i="145"/>
  <c r="K33" i="145"/>
  <c r="O33" i="145"/>
  <c r="R33" i="145"/>
  <c r="T33" i="145"/>
  <c r="S33" i="145"/>
  <c r="U33" i="145"/>
  <c r="N34" i="145"/>
  <c r="K34" i="145"/>
  <c r="O34" i="145"/>
  <c r="R34" i="145"/>
  <c r="T34" i="145"/>
  <c r="S34" i="145"/>
  <c r="U34" i="145"/>
  <c r="N35" i="145"/>
  <c r="K35" i="145"/>
  <c r="O35" i="145"/>
  <c r="R35" i="145"/>
  <c r="T35" i="145"/>
  <c r="S35" i="145"/>
  <c r="U35" i="145"/>
  <c r="N36" i="145"/>
  <c r="K36" i="145"/>
  <c r="O36" i="145"/>
  <c r="R36" i="145"/>
  <c r="T36" i="145"/>
  <c r="S36" i="145"/>
  <c r="U36" i="145"/>
  <c r="N37" i="145"/>
  <c r="K37" i="145"/>
  <c r="O37" i="145"/>
  <c r="R37" i="145"/>
  <c r="T37" i="145"/>
  <c r="S37" i="145"/>
  <c r="U37" i="145"/>
  <c r="N38" i="145"/>
  <c r="K38" i="145"/>
  <c r="O38" i="145"/>
  <c r="R38" i="145"/>
  <c r="T38" i="145"/>
  <c r="S38" i="145"/>
  <c r="U38" i="145"/>
  <c r="N39" i="145"/>
  <c r="K39" i="145"/>
  <c r="O39" i="145"/>
  <c r="R39" i="145"/>
  <c r="T39" i="145"/>
  <c r="S39" i="145"/>
  <c r="U39" i="145"/>
  <c r="N40" i="145"/>
  <c r="K40" i="145"/>
  <c r="O40" i="145"/>
  <c r="R40" i="145"/>
  <c r="T40" i="145"/>
  <c r="S40" i="145"/>
  <c r="U40" i="145"/>
  <c r="N41" i="145"/>
  <c r="K41" i="145"/>
  <c r="O41" i="145"/>
  <c r="R41" i="145"/>
  <c r="T41" i="145"/>
  <c r="S41" i="145"/>
  <c r="U41" i="145"/>
  <c r="N42" i="145"/>
  <c r="K42" i="145"/>
  <c r="O42" i="145"/>
  <c r="R42" i="145"/>
  <c r="T42" i="145"/>
  <c r="S42" i="145"/>
  <c r="U42" i="145"/>
  <c r="N43" i="145"/>
  <c r="K43" i="145"/>
  <c r="O43" i="145"/>
  <c r="R43" i="145"/>
  <c r="T43" i="145"/>
  <c r="S43" i="145"/>
  <c r="U43" i="145"/>
  <c r="N44" i="145"/>
  <c r="K44" i="145"/>
  <c r="O44" i="145"/>
  <c r="R44" i="145"/>
  <c r="T44" i="145"/>
  <c r="S44" i="145"/>
  <c r="U44" i="145"/>
  <c r="N45" i="145"/>
  <c r="K45" i="145"/>
  <c r="O45" i="145"/>
  <c r="R45" i="145"/>
  <c r="T45" i="145"/>
  <c r="S45" i="145"/>
  <c r="U45" i="145"/>
  <c r="N46" i="145"/>
  <c r="K46" i="145"/>
  <c r="O46" i="145"/>
  <c r="R46" i="145"/>
  <c r="T46" i="145"/>
  <c r="S46" i="145"/>
  <c r="U46" i="145"/>
  <c r="N47" i="145"/>
  <c r="K47" i="145"/>
  <c r="O47" i="145"/>
  <c r="R47" i="145"/>
  <c r="T47" i="145"/>
  <c r="S47" i="145"/>
  <c r="U47" i="145"/>
  <c r="N48" i="145"/>
  <c r="K48" i="145"/>
  <c r="O48" i="145"/>
  <c r="R48" i="145"/>
  <c r="T48" i="145"/>
  <c r="S48" i="145"/>
  <c r="U48" i="145"/>
  <c r="N49" i="145"/>
  <c r="K49" i="145"/>
  <c r="O49" i="145"/>
  <c r="R49" i="145"/>
  <c r="T49" i="145"/>
  <c r="S49" i="145"/>
  <c r="U49" i="145"/>
  <c r="N50" i="145"/>
  <c r="K50" i="145"/>
  <c r="O50" i="145"/>
  <c r="R50" i="145"/>
  <c r="T50" i="145"/>
  <c r="S50" i="145"/>
  <c r="U50" i="145"/>
  <c r="N51" i="145"/>
  <c r="K51" i="145"/>
  <c r="O51" i="145"/>
  <c r="R51" i="145"/>
  <c r="T51" i="145"/>
  <c r="S51" i="145"/>
  <c r="U51" i="145"/>
  <c r="N52" i="145"/>
  <c r="K52" i="145"/>
  <c r="O52" i="145"/>
  <c r="R52" i="145"/>
  <c r="T52" i="145"/>
  <c r="S52" i="145"/>
  <c r="U52" i="145"/>
  <c r="N53" i="145"/>
  <c r="K53" i="145"/>
  <c r="O53" i="145"/>
  <c r="R53" i="145"/>
  <c r="T53" i="145"/>
  <c r="S53" i="145"/>
  <c r="U53" i="145"/>
  <c r="N54" i="145"/>
  <c r="K54" i="145"/>
  <c r="O54" i="145"/>
  <c r="R54" i="145"/>
  <c r="T54" i="145"/>
  <c r="S54" i="145"/>
  <c r="U54" i="145"/>
  <c r="N55" i="145"/>
  <c r="K55" i="145"/>
  <c r="O55" i="145"/>
  <c r="R55" i="145"/>
  <c r="T55" i="145"/>
  <c r="S55" i="145"/>
  <c r="U55" i="145"/>
  <c r="N56" i="145"/>
  <c r="K56" i="145"/>
  <c r="O56" i="145"/>
  <c r="R56" i="145"/>
  <c r="T56" i="145"/>
  <c r="S56" i="145"/>
  <c r="U56" i="145"/>
  <c r="N57" i="145"/>
  <c r="K57" i="145"/>
  <c r="O57" i="145"/>
  <c r="R57" i="145"/>
  <c r="T57" i="145"/>
  <c r="S57" i="145"/>
  <c r="U57" i="145"/>
  <c r="N58" i="145"/>
  <c r="K58" i="145"/>
  <c r="O58" i="145"/>
  <c r="R58" i="145"/>
  <c r="T58" i="145"/>
  <c r="S58" i="145"/>
  <c r="U58" i="145"/>
  <c r="N59" i="145"/>
  <c r="K59" i="145"/>
  <c r="O59" i="145"/>
  <c r="R59" i="145"/>
  <c r="T59" i="145"/>
  <c r="S59" i="145"/>
  <c r="U59" i="145"/>
  <c r="N60" i="145"/>
  <c r="K60" i="145"/>
  <c r="O60" i="145"/>
  <c r="R60" i="145"/>
  <c r="T60" i="145"/>
  <c r="S60" i="145"/>
  <c r="U60" i="145"/>
  <c r="N61" i="145"/>
  <c r="K61" i="145"/>
  <c r="O61" i="145"/>
  <c r="R61" i="145"/>
  <c r="T61" i="145"/>
  <c r="S61" i="145"/>
  <c r="U61" i="145"/>
  <c r="N62" i="145"/>
  <c r="K62" i="145"/>
  <c r="O62" i="145"/>
  <c r="R62" i="145"/>
  <c r="T62" i="145"/>
  <c r="S62" i="145"/>
  <c r="U62" i="145"/>
  <c r="N63" i="145"/>
  <c r="K63" i="145"/>
  <c r="O63" i="145"/>
  <c r="R63" i="145"/>
  <c r="T63" i="145"/>
  <c r="S63" i="145"/>
  <c r="U63" i="145"/>
  <c r="N64" i="145"/>
  <c r="K64" i="145"/>
  <c r="O64" i="145"/>
  <c r="R64" i="145"/>
  <c r="T64" i="145"/>
  <c r="S64" i="145"/>
  <c r="U64" i="145"/>
  <c r="N65" i="145"/>
  <c r="K65" i="145"/>
  <c r="O65" i="145"/>
  <c r="R65" i="145"/>
  <c r="T65" i="145"/>
  <c r="S65" i="145"/>
  <c r="U65" i="145"/>
  <c r="N66" i="145"/>
  <c r="K66" i="145"/>
  <c r="O66" i="145"/>
  <c r="R66" i="145"/>
  <c r="T66" i="145"/>
  <c r="S66" i="145"/>
  <c r="U66" i="145"/>
  <c r="U67" i="145"/>
  <c r="R14" i="145"/>
  <c r="T14" i="145"/>
  <c r="S14" i="145"/>
  <c r="U14" i="145"/>
  <c r="R15" i="145"/>
  <c r="T15" i="145"/>
  <c r="S15" i="145"/>
  <c r="U15" i="145"/>
  <c r="R16" i="145"/>
  <c r="T16" i="145"/>
  <c r="S16" i="145"/>
  <c r="U16" i="145"/>
  <c r="R17" i="145"/>
  <c r="T17" i="145"/>
  <c r="S17" i="145"/>
  <c r="U17" i="145"/>
  <c r="R18" i="145"/>
  <c r="T18" i="145"/>
  <c r="S18" i="145"/>
  <c r="U18" i="145"/>
  <c r="R19" i="145"/>
  <c r="T19" i="145"/>
  <c r="S19" i="145"/>
  <c r="U19" i="145"/>
  <c r="U20" i="145"/>
  <c r="U115" i="145"/>
  <c r="H47" i="54"/>
  <c r="T113" i="145"/>
  <c r="T67" i="145"/>
  <c r="T20" i="145"/>
  <c r="T115" i="145"/>
  <c r="G47" i="54"/>
  <c r="S113" i="145"/>
  <c r="S67" i="145"/>
  <c r="S20" i="145"/>
  <c r="S115" i="145"/>
  <c r="F47" i="54"/>
  <c r="R113" i="147"/>
  <c r="R67" i="147"/>
  <c r="R20" i="147"/>
  <c r="R115" i="147"/>
  <c r="E49" i="54"/>
  <c r="O113" i="147"/>
  <c r="O67" i="147"/>
  <c r="N14" i="147"/>
  <c r="K14" i="147"/>
  <c r="O14" i="147"/>
  <c r="N15" i="147"/>
  <c r="K15" i="147"/>
  <c r="O15" i="147"/>
  <c r="N16" i="147"/>
  <c r="K16" i="147"/>
  <c r="O16" i="147"/>
  <c r="N17" i="147"/>
  <c r="K17" i="147"/>
  <c r="O17" i="147"/>
  <c r="N18" i="147"/>
  <c r="K18" i="147"/>
  <c r="O18" i="147"/>
  <c r="N19" i="147"/>
  <c r="K19" i="147"/>
  <c r="O19" i="147"/>
  <c r="O20" i="147"/>
  <c r="O115" i="147"/>
  <c r="D49" i="54"/>
  <c r="K113" i="147"/>
  <c r="K67" i="147"/>
  <c r="K20" i="147"/>
  <c r="K115" i="147"/>
  <c r="C49" i="54"/>
  <c r="R113" i="146"/>
  <c r="R67" i="146"/>
  <c r="R20" i="146"/>
  <c r="R115" i="146"/>
  <c r="E48" i="54"/>
  <c r="O113" i="146"/>
  <c r="O67" i="146"/>
  <c r="N14" i="146"/>
  <c r="K14" i="146"/>
  <c r="O14" i="146"/>
  <c r="N15" i="146"/>
  <c r="K15" i="146"/>
  <c r="O15" i="146"/>
  <c r="N16" i="146"/>
  <c r="K16" i="146"/>
  <c r="O16" i="146"/>
  <c r="N17" i="146"/>
  <c r="K17" i="146"/>
  <c r="O17" i="146"/>
  <c r="N18" i="146"/>
  <c r="K18" i="146"/>
  <c r="O18" i="146"/>
  <c r="N19" i="146"/>
  <c r="K19" i="146"/>
  <c r="O19" i="146"/>
  <c r="O20" i="146"/>
  <c r="O115" i="146"/>
  <c r="D48" i="54"/>
  <c r="K113" i="146"/>
  <c r="K67" i="146"/>
  <c r="K20" i="146"/>
  <c r="K115" i="146"/>
  <c r="C48" i="54"/>
  <c r="R113" i="145"/>
  <c r="R67" i="145"/>
  <c r="R20" i="145"/>
  <c r="R115" i="145"/>
  <c r="E47" i="54"/>
  <c r="O113" i="145"/>
  <c r="O67" i="145"/>
  <c r="N14" i="145"/>
  <c r="K14" i="145"/>
  <c r="O14" i="145"/>
  <c r="N15" i="145"/>
  <c r="K15" i="145"/>
  <c r="O15" i="145"/>
  <c r="N16" i="145"/>
  <c r="K16" i="145"/>
  <c r="O16" i="145"/>
  <c r="N17" i="145"/>
  <c r="K17" i="145"/>
  <c r="O17" i="145"/>
  <c r="N18" i="145"/>
  <c r="K18" i="145"/>
  <c r="O18" i="145"/>
  <c r="N19" i="145"/>
  <c r="K19" i="145"/>
  <c r="O19" i="145"/>
  <c r="O20" i="145"/>
  <c r="O115" i="145"/>
  <c r="D47" i="54"/>
  <c r="K113" i="145"/>
  <c r="K67" i="145"/>
  <c r="K20" i="145"/>
  <c r="K115" i="145"/>
  <c r="C47" i="54"/>
  <c r="N73" i="144"/>
  <c r="K73" i="144"/>
  <c r="O73" i="144"/>
  <c r="R73" i="144"/>
  <c r="T73" i="144"/>
  <c r="S73" i="144"/>
  <c r="U73" i="144"/>
  <c r="N74" i="144"/>
  <c r="K74" i="144"/>
  <c r="O74" i="144"/>
  <c r="R74" i="144"/>
  <c r="T74" i="144"/>
  <c r="S74" i="144"/>
  <c r="U74" i="144"/>
  <c r="N75" i="144"/>
  <c r="K75" i="144"/>
  <c r="O75" i="144"/>
  <c r="R75" i="144"/>
  <c r="T75" i="144"/>
  <c r="S75" i="144"/>
  <c r="U75" i="144"/>
  <c r="N76" i="144"/>
  <c r="K76" i="144"/>
  <c r="O76" i="144"/>
  <c r="R76" i="144"/>
  <c r="T76" i="144"/>
  <c r="S76" i="144"/>
  <c r="U76" i="144"/>
  <c r="N77" i="144"/>
  <c r="K77" i="144"/>
  <c r="O77" i="144"/>
  <c r="R77" i="144"/>
  <c r="T77" i="144"/>
  <c r="S77" i="144"/>
  <c r="U77" i="144"/>
  <c r="N78" i="144"/>
  <c r="K78" i="144"/>
  <c r="O78" i="144"/>
  <c r="R78" i="144"/>
  <c r="T78" i="144"/>
  <c r="S78" i="144"/>
  <c r="U78" i="144"/>
  <c r="N79" i="144"/>
  <c r="K79" i="144"/>
  <c r="O79" i="144"/>
  <c r="R79" i="144"/>
  <c r="T79" i="144"/>
  <c r="S79" i="144"/>
  <c r="U79" i="144"/>
  <c r="N80" i="144"/>
  <c r="K80" i="144"/>
  <c r="O80" i="144"/>
  <c r="R80" i="144"/>
  <c r="T80" i="144"/>
  <c r="S80" i="144"/>
  <c r="U80" i="144"/>
  <c r="N81" i="144"/>
  <c r="K81" i="144"/>
  <c r="O81" i="144"/>
  <c r="R81" i="144"/>
  <c r="T81" i="144"/>
  <c r="S81" i="144"/>
  <c r="U81" i="144"/>
  <c r="N82" i="144"/>
  <c r="K82" i="144"/>
  <c r="O82" i="144"/>
  <c r="R82" i="144"/>
  <c r="T82" i="144"/>
  <c r="S82" i="144"/>
  <c r="U82" i="144"/>
  <c r="N83" i="144"/>
  <c r="K83" i="144"/>
  <c r="O83" i="144"/>
  <c r="R83" i="144"/>
  <c r="T83" i="144"/>
  <c r="S83" i="144"/>
  <c r="U83" i="144"/>
  <c r="N84" i="144"/>
  <c r="K84" i="144"/>
  <c r="O84" i="144"/>
  <c r="R84" i="144"/>
  <c r="T84" i="144"/>
  <c r="S84" i="144"/>
  <c r="U84" i="144"/>
  <c r="N85" i="144"/>
  <c r="K85" i="144"/>
  <c r="O85" i="144"/>
  <c r="R85" i="144"/>
  <c r="T85" i="144"/>
  <c r="S85" i="144"/>
  <c r="U85" i="144"/>
  <c r="N86" i="144"/>
  <c r="K86" i="144"/>
  <c r="O86" i="144"/>
  <c r="R86" i="144"/>
  <c r="T86" i="144"/>
  <c r="S86" i="144"/>
  <c r="U86" i="144"/>
  <c r="N87" i="144"/>
  <c r="K87" i="144"/>
  <c r="O87" i="144"/>
  <c r="R87" i="144"/>
  <c r="T87" i="144"/>
  <c r="S87" i="144"/>
  <c r="U87" i="144"/>
  <c r="N88" i="144"/>
  <c r="K88" i="144"/>
  <c r="O88" i="144"/>
  <c r="R88" i="144"/>
  <c r="T88" i="144"/>
  <c r="S88" i="144"/>
  <c r="U88" i="144"/>
  <c r="N89" i="144"/>
  <c r="K89" i="144"/>
  <c r="O89" i="144"/>
  <c r="R89" i="144"/>
  <c r="T89" i="144"/>
  <c r="S89" i="144"/>
  <c r="U89" i="144"/>
  <c r="N90" i="144"/>
  <c r="K90" i="144"/>
  <c r="O90" i="144"/>
  <c r="R90" i="144"/>
  <c r="T90" i="144"/>
  <c r="S90" i="144"/>
  <c r="U90" i="144"/>
  <c r="N91" i="144"/>
  <c r="K91" i="144"/>
  <c r="O91" i="144"/>
  <c r="R91" i="144"/>
  <c r="T91" i="144"/>
  <c r="S91" i="144"/>
  <c r="U91" i="144"/>
  <c r="N92" i="144"/>
  <c r="K92" i="144"/>
  <c r="O92" i="144"/>
  <c r="R92" i="144"/>
  <c r="T92" i="144"/>
  <c r="S92" i="144"/>
  <c r="U92" i="144"/>
  <c r="N93" i="144"/>
  <c r="K93" i="144"/>
  <c r="O93" i="144"/>
  <c r="R93" i="144"/>
  <c r="T93" i="144"/>
  <c r="S93" i="144"/>
  <c r="U93" i="144"/>
  <c r="N94" i="144"/>
  <c r="K94" i="144"/>
  <c r="O94" i="144"/>
  <c r="R94" i="144"/>
  <c r="T94" i="144"/>
  <c r="S94" i="144"/>
  <c r="U94" i="144"/>
  <c r="N95" i="144"/>
  <c r="K95" i="144"/>
  <c r="O95" i="144"/>
  <c r="R95" i="144"/>
  <c r="T95" i="144"/>
  <c r="S95" i="144"/>
  <c r="U95" i="144"/>
  <c r="N96" i="144"/>
  <c r="K96" i="144"/>
  <c r="O96" i="144"/>
  <c r="R96" i="144"/>
  <c r="T96" i="144"/>
  <c r="S96" i="144"/>
  <c r="U96" i="144"/>
  <c r="N97" i="144"/>
  <c r="K97" i="144"/>
  <c r="O97" i="144"/>
  <c r="R97" i="144"/>
  <c r="T97" i="144"/>
  <c r="S97" i="144"/>
  <c r="U97" i="144"/>
  <c r="N98" i="144"/>
  <c r="K98" i="144"/>
  <c r="O98" i="144"/>
  <c r="R98" i="144"/>
  <c r="T98" i="144"/>
  <c r="S98" i="144"/>
  <c r="U98" i="144"/>
  <c r="N99" i="144"/>
  <c r="K99" i="144"/>
  <c r="O99" i="144"/>
  <c r="R99" i="144"/>
  <c r="T99" i="144"/>
  <c r="S99" i="144"/>
  <c r="U99" i="144"/>
  <c r="N100" i="144"/>
  <c r="K100" i="144"/>
  <c r="O100" i="144"/>
  <c r="R100" i="144"/>
  <c r="T100" i="144"/>
  <c r="S100" i="144"/>
  <c r="U100" i="144"/>
  <c r="N101" i="144"/>
  <c r="K101" i="144"/>
  <c r="O101" i="144"/>
  <c r="R101" i="144"/>
  <c r="T101" i="144"/>
  <c r="S101" i="144"/>
  <c r="U101" i="144"/>
  <c r="N102" i="144"/>
  <c r="K102" i="144"/>
  <c r="O102" i="144"/>
  <c r="R102" i="144"/>
  <c r="T102" i="144"/>
  <c r="S102" i="144"/>
  <c r="U102" i="144"/>
  <c r="N103" i="144"/>
  <c r="K103" i="144"/>
  <c r="O103" i="144"/>
  <c r="R103" i="144"/>
  <c r="T103" i="144"/>
  <c r="S103" i="144"/>
  <c r="U103" i="144"/>
  <c r="N104" i="144"/>
  <c r="K104" i="144"/>
  <c r="O104" i="144"/>
  <c r="R104" i="144"/>
  <c r="T104" i="144"/>
  <c r="S104" i="144"/>
  <c r="U104" i="144"/>
  <c r="N105" i="144"/>
  <c r="K105" i="144"/>
  <c r="O105" i="144"/>
  <c r="R105" i="144"/>
  <c r="T105" i="144"/>
  <c r="S105" i="144"/>
  <c r="U105" i="144"/>
  <c r="N106" i="144"/>
  <c r="K106" i="144"/>
  <c r="O106" i="144"/>
  <c r="R106" i="144"/>
  <c r="T106" i="144"/>
  <c r="S106" i="144"/>
  <c r="U106" i="144"/>
  <c r="N107" i="144"/>
  <c r="K107" i="144"/>
  <c r="O107" i="144"/>
  <c r="R107" i="144"/>
  <c r="T107" i="144"/>
  <c r="S107" i="144"/>
  <c r="U107" i="144"/>
  <c r="N108" i="144"/>
  <c r="K108" i="144"/>
  <c r="O108" i="144"/>
  <c r="R108" i="144"/>
  <c r="T108" i="144"/>
  <c r="S108" i="144"/>
  <c r="U108" i="144"/>
  <c r="N109" i="144"/>
  <c r="K109" i="144"/>
  <c r="O109" i="144"/>
  <c r="R109" i="144"/>
  <c r="T109" i="144"/>
  <c r="S109" i="144"/>
  <c r="U109" i="144"/>
  <c r="N110" i="144"/>
  <c r="K110" i="144"/>
  <c r="O110" i="144"/>
  <c r="R110" i="144"/>
  <c r="T110" i="144"/>
  <c r="S110" i="144"/>
  <c r="U110" i="144"/>
  <c r="N111" i="144"/>
  <c r="K111" i="144"/>
  <c r="O111" i="144"/>
  <c r="R111" i="144"/>
  <c r="T111" i="144"/>
  <c r="S111" i="144"/>
  <c r="U111" i="144"/>
  <c r="N112" i="144"/>
  <c r="K112" i="144"/>
  <c r="O112" i="144"/>
  <c r="R112" i="144"/>
  <c r="T112" i="144"/>
  <c r="S112" i="144"/>
  <c r="U112" i="144"/>
  <c r="U113" i="144"/>
  <c r="N27" i="144"/>
  <c r="K27" i="144"/>
  <c r="O27" i="144"/>
  <c r="R27" i="144"/>
  <c r="T27" i="144"/>
  <c r="S27" i="144"/>
  <c r="U27" i="144"/>
  <c r="N28" i="144"/>
  <c r="K28" i="144"/>
  <c r="O28" i="144"/>
  <c r="R28" i="144"/>
  <c r="T28" i="144"/>
  <c r="S28" i="144"/>
  <c r="U28" i="144"/>
  <c r="N29" i="144"/>
  <c r="K29" i="144"/>
  <c r="O29" i="144"/>
  <c r="R29" i="144"/>
  <c r="T29" i="144"/>
  <c r="S29" i="144"/>
  <c r="U29" i="144"/>
  <c r="N30" i="144"/>
  <c r="K30" i="144"/>
  <c r="O30" i="144"/>
  <c r="R30" i="144"/>
  <c r="T30" i="144"/>
  <c r="S30" i="144"/>
  <c r="U30" i="144"/>
  <c r="N31" i="144"/>
  <c r="K31" i="144"/>
  <c r="O31" i="144"/>
  <c r="R31" i="144"/>
  <c r="T31" i="144"/>
  <c r="S31" i="144"/>
  <c r="U31" i="144"/>
  <c r="N32" i="144"/>
  <c r="K32" i="144"/>
  <c r="O32" i="144"/>
  <c r="R32" i="144"/>
  <c r="T32" i="144"/>
  <c r="S32" i="144"/>
  <c r="U32" i="144"/>
  <c r="N33" i="144"/>
  <c r="K33" i="144"/>
  <c r="O33" i="144"/>
  <c r="R33" i="144"/>
  <c r="T33" i="144"/>
  <c r="S33" i="144"/>
  <c r="U33" i="144"/>
  <c r="N34" i="144"/>
  <c r="K34" i="144"/>
  <c r="O34" i="144"/>
  <c r="R34" i="144"/>
  <c r="T34" i="144"/>
  <c r="S34" i="144"/>
  <c r="U34" i="144"/>
  <c r="N35" i="144"/>
  <c r="K35" i="144"/>
  <c r="O35" i="144"/>
  <c r="R35" i="144"/>
  <c r="T35" i="144"/>
  <c r="S35" i="144"/>
  <c r="U35" i="144"/>
  <c r="N36" i="144"/>
  <c r="K36" i="144"/>
  <c r="O36" i="144"/>
  <c r="R36" i="144"/>
  <c r="T36" i="144"/>
  <c r="S36" i="144"/>
  <c r="U36" i="144"/>
  <c r="N37" i="144"/>
  <c r="K37" i="144"/>
  <c r="O37" i="144"/>
  <c r="R37" i="144"/>
  <c r="T37" i="144"/>
  <c r="S37" i="144"/>
  <c r="U37" i="144"/>
  <c r="N38" i="144"/>
  <c r="K38" i="144"/>
  <c r="O38" i="144"/>
  <c r="R38" i="144"/>
  <c r="T38" i="144"/>
  <c r="S38" i="144"/>
  <c r="U38" i="144"/>
  <c r="N39" i="144"/>
  <c r="K39" i="144"/>
  <c r="O39" i="144"/>
  <c r="R39" i="144"/>
  <c r="T39" i="144"/>
  <c r="S39" i="144"/>
  <c r="U39" i="144"/>
  <c r="N40" i="144"/>
  <c r="K40" i="144"/>
  <c r="O40" i="144"/>
  <c r="R40" i="144"/>
  <c r="T40" i="144"/>
  <c r="S40" i="144"/>
  <c r="U40" i="144"/>
  <c r="N41" i="144"/>
  <c r="K41" i="144"/>
  <c r="O41" i="144"/>
  <c r="R41" i="144"/>
  <c r="T41" i="144"/>
  <c r="S41" i="144"/>
  <c r="U41" i="144"/>
  <c r="N42" i="144"/>
  <c r="K42" i="144"/>
  <c r="O42" i="144"/>
  <c r="R42" i="144"/>
  <c r="T42" i="144"/>
  <c r="S42" i="144"/>
  <c r="U42" i="144"/>
  <c r="N43" i="144"/>
  <c r="K43" i="144"/>
  <c r="O43" i="144"/>
  <c r="R43" i="144"/>
  <c r="T43" i="144"/>
  <c r="S43" i="144"/>
  <c r="U43" i="144"/>
  <c r="N44" i="144"/>
  <c r="K44" i="144"/>
  <c r="O44" i="144"/>
  <c r="R44" i="144"/>
  <c r="T44" i="144"/>
  <c r="S44" i="144"/>
  <c r="U44" i="144"/>
  <c r="N45" i="144"/>
  <c r="K45" i="144"/>
  <c r="O45" i="144"/>
  <c r="R45" i="144"/>
  <c r="T45" i="144"/>
  <c r="S45" i="144"/>
  <c r="U45" i="144"/>
  <c r="N46" i="144"/>
  <c r="K46" i="144"/>
  <c r="O46" i="144"/>
  <c r="R46" i="144"/>
  <c r="T46" i="144"/>
  <c r="S46" i="144"/>
  <c r="U46" i="144"/>
  <c r="N47" i="144"/>
  <c r="K47" i="144"/>
  <c r="O47" i="144"/>
  <c r="R47" i="144"/>
  <c r="T47" i="144"/>
  <c r="S47" i="144"/>
  <c r="U47" i="144"/>
  <c r="N48" i="144"/>
  <c r="K48" i="144"/>
  <c r="O48" i="144"/>
  <c r="R48" i="144"/>
  <c r="T48" i="144"/>
  <c r="S48" i="144"/>
  <c r="U48" i="144"/>
  <c r="N49" i="144"/>
  <c r="K49" i="144"/>
  <c r="O49" i="144"/>
  <c r="R49" i="144"/>
  <c r="T49" i="144"/>
  <c r="S49" i="144"/>
  <c r="U49" i="144"/>
  <c r="N50" i="144"/>
  <c r="K50" i="144"/>
  <c r="O50" i="144"/>
  <c r="R50" i="144"/>
  <c r="T50" i="144"/>
  <c r="S50" i="144"/>
  <c r="U50" i="144"/>
  <c r="N51" i="144"/>
  <c r="K51" i="144"/>
  <c r="O51" i="144"/>
  <c r="R51" i="144"/>
  <c r="T51" i="144"/>
  <c r="S51" i="144"/>
  <c r="U51" i="144"/>
  <c r="N52" i="144"/>
  <c r="K52" i="144"/>
  <c r="O52" i="144"/>
  <c r="R52" i="144"/>
  <c r="T52" i="144"/>
  <c r="S52" i="144"/>
  <c r="U52" i="144"/>
  <c r="N53" i="144"/>
  <c r="K53" i="144"/>
  <c r="O53" i="144"/>
  <c r="R53" i="144"/>
  <c r="T53" i="144"/>
  <c r="S53" i="144"/>
  <c r="U53" i="144"/>
  <c r="N54" i="144"/>
  <c r="K54" i="144"/>
  <c r="O54" i="144"/>
  <c r="R54" i="144"/>
  <c r="T54" i="144"/>
  <c r="S54" i="144"/>
  <c r="U54" i="144"/>
  <c r="N55" i="144"/>
  <c r="K55" i="144"/>
  <c r="O55" i="144"/>
  <c r="R55" i="144"/>
  <c r="T55" i="144"/>
  <c r="S55" i="144"/>
  <c r="U55" i="144"/>
  <c r="N56" i="144"/>
  <c r="K56" i="144"/>
  <c r="O56" i="144"/>
  <c r="R56" i="144"/>
  <c r="T56" i="144"/>
  <c r="S56" i="144"/>
  <c r="U56" i="144"/>
  <c r="N57" i="144"/>
  <c r="K57" i="144"/>
  <c r="O57" i="144"/>
  <c r="R57" i="144"/>
  <c r="T57" i="144"/>
  <c r="S57" i="144"/>
  <c r="U57" i="144"/>
  <c r="N58" i="144"/>
  <c r="K58" i="144"/>
  <c r="O58" i="144"/>
  <c r="R58" i="144"/>
  <c r="T58" i="144"/>
  <c r="S58" i="144"/>
  <c r="U58" i="144"/>
  <c r="N59" i="144"/>
  <c r="K59" i="144"/>
  <c r="O59" i="144"/>
  <c r="R59" i="144"/>
  <c r="T59" i="144"/>
  <c r="S59" i="144"/>
  <c r="U59" i="144"/>
  <c r="N60" i="144"/>
  <c r="K60" i="144"/>
  <c r="O60" i="144"/>
  <c r="R60" i="144"/>
  <c r="T60" i="144"/>
  <c r="S60" i="144"/>
  <c r="U60" i="144"/>
  <c r="N61" i="144"/>
  <c r="K61" i="144"/>
  <c r="O61" i="144"/>
  <c r="R61" i="144"/>
  <c r="T61" i="144"/>
  <c r="S61" i="144"/>
  <c r="U61" i="144"/>
  <c r="N62" i="144"/>
  <c r="K62" i="144"/>
  <c r="O62" i="144"/>
  <c r="R62" i="144"/>
  <c r="T62" i="144"/>
  <c r="S62" i="144"/>
  <c r="U62" i="144"/>
  <c r="N63" i="144"/>
  <c r="K63" i="144"/>
  <c r="O63" i="144"/>
  <c r="R63" i="144"/>
  <c r="T63" i="144"/>
  <c r="S63" i="144"/>
  <c r="U63" i="144"/>
  <c r="N64" i="144"/>
  <c r="K64" i="144"/>
  <c r="O64" i="144"/>
  <c r="R64" i="144"/>
  <c r="T64" i="144"/>
  <c r="S64" i="144"/>
  <c r="U64" i="144"/>
  <c r="N65" i="144"/>
  <c r="K65" i="144"/>
  <c r="O65" i="144"/>
  <c r="R65" i="144"/>
  <c r="T65" i="144"/>
  <c r="S65" i="144"/>
  <c r="U65" i="144"/>
  <c r="N66" i="144"/>
  <c r="K66" i="144"/>
  <c r="O66" i="144"/>
  <c r="R66" i="144"/>
  <c r="T66" i="144"/>
  <c r="S66" i="144"/>
  <c r="U66" i="144"/>
  <c r="U67" i="144"/>
  <c r="R14" i="144"/>
  <c r="T14" i="144"/>
  <c r="S14" i="144"/>
  <c r="U14" i="144"/>
  <c r="R15" i="144"/>
  <c r="T15" i="144"/>
  <c r="S15" i="144"/>
  <c r="U15" i="144"/>
  <c r="R16" i="144"/>
  <c r="T16" i="144"/>
  <c r="S16" i="144"/>
  <c r="U16" i="144"/>
  <c r="R17" i="144"/>
  <c r="T17" i="144"/>
  <c r="S17" i="144"/>
  <c r="U17" i="144"/>
  <c r="R18" i="144"/>
  <c r="T18" i="144"/>
  <c r="S18" i="144"/>
  <c r="U18" i="144"/>
  <c r="R19" i="144"/>
  <c r="T19" i="144"/>
  <c r="S19" i="144"/>
  <c r="U19" i="144"/>
  <c r="U20" i="144"/>
  <c r="U115" i="144"/>
  <c r="H46" i="54"/>
  <c r="T113" i="144"/>
  <c r="T67" i="144"/>
  <c r="T20" i="144"/>
  <c r="T115" i="144"/>
  <c r="G46" i="54"/>
  <c r="S113" i="144"/>
  <c r="S67" i="144"/>
  <c r="S20" i="144"/>
  <c r="S115" i="144"/>
  <c r="F46" i="54"/>
  <c r="R113" i="144"/>
  <c r="R67" i="144"/>
  <c r="R20" i="144"/>
  <c r="R115" i="144"/>
  <c r="E46" i="54"/>
  <c r="O113" i="144"/>
  <c r="O67" i="144"/>
  <c r="N14" i="144"/>
  <c r="K14" i="144"/>
  <c r="O14" i="144"/>
  <c r="N15" i="144"/>
  <c r="K15" i="144"/>
  <c r="O15" i="144"/>
  <c r="N16" i="144"/>
  <c r="K16" i="144"/>
  <c r="O16" i="144"/>
  <c r="N17" i="144"/>
  <c r="K17" i="144"/>
  <c r="O17" i="144"/>
  <c r="N18" i="144"/>
  <c r="K18" i="144"/>
  <c r="O18" i="144"/>
  <c r="N19" i="144"/>
  <c r="K19" i="144"/>
  <c r="O19" i="144"/>
  <c r="O20" i="144"/>
  <c r="O115" i="144"/>
  <c r="D46" i="54"/>
  <c r="K113" i="144"/>
  <c r="K67" i="144"/>
  <c r="K20" i="144"/>
  <c r="K115" i="144"/>
  <c r="C46" i="54"/>
  <c r="A49" i="54"/>
  <c r="A48" i="54"/>
  <c r="A47" i="54"/>
  <c r="A46" i="54"/>
  <c r="N113" i="147"/>
  <c r="M113" i="147"/>
  <c r="L113" i="147"/>
  <c r="L67" i="147"/>
  <c r="L20" i="147"/>
  <c r="L115" i="147"/>
  <c r="J113" i="147"/>
  <c r="I113" i="147"/>
  <c r="H113" i="147"/>
  <c r="G113" i="147"/>
  <c r="F113" i="147"/>
  <c r="E113" i="147"/>
  <c r="D113" i="147"/>
  <c r="A74" i="147"/>
  <c r="A75" i="147"/>
  <c r="A76" i="147"/>
  <c r="A77" i="147"/>
  <c r="A78" i="147"/>
  <c r="A79" i="147"/>
  <c r="A80" i="147"/>
  <c r="A81" i="147"/>
  <c r="A82" i="147"/>
  <c r="A83" i="147"/>
  <c r="A84" i="147"/>
  <c r="A85" i="147"/>
  <c r="A86" i="147"/>
  <c r="A87" i="147"/>
  <c r="A88" i="147"/>
  <c r="A89" i="147"/>
  <c r="A90" i="147"/>
  <c r="A91" i="147"/>
  <c r="A92" i="147"/>
  <c r="A93" i="147"/>
  <c r="A94" i="147"/>
  <c r="A95" i="147"/>
  <c r="A96" i="147"/>
  <c r="A97" i="147"/>
  <c r="A98" i="147"/>
  <c r="A99" i="147"/>
  <c r="A100" i="147"/>
  <c r="A101" i="147"/>
  <c r="A102" i="147"/>
  <c r="A103" i="147"/>
  <c r="A104" i="147"/>
  <c r="A105" i="147"/>
  <c r="A106" i="147"/>
  <c r="A107" i="147"/>
  <c r="A108" i="147"/>
  <c r="A109" i="147"/>
  <c r="A110" i="147"/>
  <c r="A111" i="147"/>
  <c r="A112" i="147"/>
  <c r="N72" i="147"/>
  <c r="K72" i="147"/>
  <c r="O72" i="147"/>
  <c r="R72" i="147"/>
  <c r="M67" i="147"/>
  <c r="J67" i="147"/>
  <c r="I67" i="147"/>
  <c r="H67" i="147"/>
  <c r="G67" i="147"/>
  <c r="F67" i="147"/>
  <c r="E67" i="147"/>
  <c r="D67" i="147"/>
  <c r="A28" i="147"/>
  <c r="A29" i="147"/>
  <c r="A30" i="147"/>
  <c r="A31" i="147"/>
  <c r="A32" i="147"/>
  <c r="A33" i="147"/>
  <c r="A34" i="147"/>
  <c r="A35" i="147"/>
  <c r="A36" i="147"/>
  <c r="A37" i="147"/>
  <c r="A38" i="147"/>
  <c r="A39" i="147"/>
  <c r="A40" i="147"/>
  <c r="A41" i="147"/>
  <c r="A42" i="147"/>
  <c r="A43" i="147"/>
  <c r="A44" i="147"/>
  <c r="A45" i="147"/>
  <c r="A46" i="147"/>
  <c r="A47" i="147"/>
  <c r="A48" i="147"/>
  <c r="A49" i="147"/>
  <c r="A50" i="147"/>
  <c r="A51" i="147"/>
  <c r="A52" i="147"/>
  <c r="A53" i="147"/>
  <c r="A54" i="147"/>
  <c r="A55" i="147"/>
  <c r="A56" i="147"/>
  <c r="A57" i="147"/>
  <c r="A58" i="147"/>
  <c r="A59" i="147"/>
  <c r="A60" i="147"/>
  <c r="A61" i="147"/>
  <c r="A62" i="147"/>
  <c r="A63" i="147"/>
  <c r="A64" i="147"/>
  <c r="A65" i="147"/>
  <c r="A66" i="147"/>
  <c r="N26" i="147"/>
  <c r="K26" i="147"/>
  <c r="O26" i="147"/>
  <c r="R26" i="147"/>
  <c r="S26" i="147"/>
  <c r="T26" i="147"/>
  <c r="M20" i="147"/>
  <c r="M115" i="147"/>
  <c r="J20" i="147"/>
  <c r="I20" i="147"/>
  <c r="I115" i="147"/>
  <c r="H20" i="147"/>
  <c r="H115" i="147"/>
  <c r="G20" i="147"/>
  <c r="G115" i="147"/>
  <c r="F20" i="147"/>
  <c r="E20" i="147"/>
  <c r="E115" i="147"/>
  <c r="D20" i="147"/>
  <c r="D115" i="147"/>
  <c r="A15" i="147"/>
  <c r="A16" i="147"/>
  <c r="A17" i="147"/>
  <c r="A18" i="147"/>
  <c r="A19" i="147"/>
  <c r="N20" i="147"/>
  <c r="R13" i="147"/>
  <c r="T13" i="147"/>
  <c r="S13" i="147"/>
  <c r="U13" i="147"/>
  <c r="N13" i="147"/>
  <c r="K13" i="147"/>
  <c r="O13" i="147"/>
  <c r="D113" i="146"/>
  <c r="D67" i="146"/>
  <c r="D20" i="146"/>
  <c r="D115" i="146"/>
  <c r="M113" i="146"/>
  <c r="M67" i="146"/>
  <c r="M20" i="146"/>
  <c r="M115" i="146"/>
  <c r="L113" i="146"/>
  <c r="L67" i="146"/>
  <c r="L20" i="146"/>
  <c r="L115" i="146"/>
  <c r="J113" i="146"/>
  <c r="I113" i="146"/>
  <c r="H113" i="146"/>
  <c r="G113" i="146"/>
  <c r="F113" i="146"/>
  <c r="E113" i="146"/>
  <c r="A74" i="146"/>
  <c r="A75" i="146"/>
  <c r="A76" i="146"/>
  <c r="A77" i="146"/>
  <c r="A78" i="146"/>
  <c r="A79" i="146"/>
  <c r="A80" i="146"/>
  <c r="A81" i="146"/>
  <c r="A82" i="146"/>
  <c r="A83" i="146"/>
  <c r="A84" i="146"/>
  <c r="A85" i="146"/>
  <c r="A86" i="146"/>
  <c r="A87" i="146"/>
  <c r="A88" i="146"/>
  <c r="A89" i="146"/>
  <c r="A90" i="146"/>
  <c r="A91" i="146"/>
  <c r="A92" i="146"/>
  <c r="A93" i="146"/>
  <c r="A94" i="146"/>
  <c r="A95" i="146"/>
  <c r="A96" i="146"/>
  <c r="A97" i="146"/>
  <c r="A98" i="146"/>
  <c r="A99" i="146"/>
  <c r="A100" i="146"/>
  <c r="A101" i="146"/>
  <c r="A102" i="146"/>
  <c r="A103" i="146"/>
  <c r="A104" i="146"/>
  <c r="A105" i="146"/>
  <c r="A106" i="146"/>
  <c r="A107" i="146"/>
  <c r="A108" i="146"/>
  <c r="A109" i="146"/>
  <c r="A110" i="146"/>
  <c r="A111" i="146"/>
  <c r="A112" i="146"/>
  <c r="N72" i="146"/>
  <c r="K72" i="146"/>
  <c r="O72" i="146"/>
  <c r="R72" i="146"/>
  <c r="J67" i="146"/>
  <c r="I67" i="146"/>
  <c r="H67" i="146"/>
  <c r="G67" i="146"/>
  <c r="F67" i="146"/>
  <c r="E67" i="146"/>
  <c r="E20" i="146"/>
  <c r="E115" i="146"/>
  <c r="A28" i="146"/>
  <c r="A29" i="146"/>
  <c r="A30" i="146"/>
  <c r="A31" i="146"/>
  <c r="A32" i="146"/>
  <c r="A33" i="146"/>
  <c r="A34" i="146"/>
  <c r="A35" i="146"/>
  <c r="A36" i="146"/>
  <c r="A37" i="146"/>
  <c r="A38" i="146"/>
  <c r="A39" i="146"/>
  <c r="A40" i="146"/>
  <c r="A41" i="146"/>
  <c r="A42" i="146"/>
  <c r="A43" i="146"/>
  <c r="A44" i="146"/>
  <c r="A45" i="146"/>
  <c r="A46" i="146"/>
  <c r="A47" i="146"/>
  <c r="A48" i="146"/>
  <c r="A49" i="146"/>
  <c r="A50" i="146"/>
  <c r="A51" i="146"/>
  <c r="A52" i="146"/>
  <c r="A53" i="146"/>
  <c r="A54" i="146"/>
  <c r="A55" i="146"/>
  <c r="A56" i="146"/>
  <c r="A57" i="146"/>
  <c r="A58" i="146"/>
  <c r="A59" i="146"/>
  <c r="A60" i="146"/>
  <c r="A61" i="146"/>
  <c r="A62" i="146"/>
  <c r="A63" i="146"/>
  <c r="A64" i="146"/>
  <c r="A65" i="146"/>
  <c r="A66" i="146"/>
  <c r="N26" i="146"/>
  <c r="K26" i="146"/>
  <c r="O26" i="146"/>
  <c r="R26" i="146"/>
  <c r="J20" i="146"/>
  <c r="I20" i="146"/>
  <c r="H20" i="146"/>
  <c r="G20" i="146"/>
  <c r="F20" i="146"/>
  <c r="A15" i="146"/>
  <c r="A16" i="146"/>
  <c r="A17" i="146"/>
  <c r="A18" i="146"/>
  <c r="A19" i="146"/>
  <c r="R13" i="146"/>
  <c r="S13" i="146"/>
  <c r="N13" i="146"/>
  <c r="K13" i="146"/>
  <c r="O13" i="146"/>
  <c r="M113" i="145"/>
  <c r="L113" i="145"/>
  <c r="J113" i="145"/>
  <c r="I113" i="145"/>
  <c r="H113" i="145"/>
  <c r="G113" i="145"/>
  <c r="F113" i="145"/>
  <c r="E113" i="145"/>
  <c r="D113" i="145"/>
  <c r="A74" i="145"/>
  <c r="A75" i="145"/>
  <c r="A76" i="145"/>
  <c r="A77" i="145"/>
  <c r="A78" i="145"/>
  <c r="A79" i="145"/>
  <c r="A80" i="145"/>
  <c r="A81" i="145"/>
  <c r="A82" i="145"/>
  <c r="A83" i="145"/>
  <c r="A84" i="145"/>
  <c r="A85" i="145"/>
  <c r="A86" i="145"/>
  <c r="A87" i="145"/>
  <c r="A88" i="145"/>
  <c r="A89" i="145"/>
  <c r="A90" i="145"/>
  <c r="A91" i="145"/>
  <c r="A92" i="145"/>
  <c r="A93" i="145"/>
  <c r="A94" i="145"/>
  <c r="A95" i="145"/>
  <c r="A96" i="145"/>
  <c r="A97" i="145"/>
  <c r="A98" i="145"/>
  <c r="A99" i="145"/>
  <c r="A100" i="145"/>
  <c r="A101" i="145"/>
  <c r="A102" i="145"/>
  <c r="A103" i="145"/>
  <c r="A104" i="145"/>
  <c r="A105" i="145"/>
  <c r="A106" i="145"/>
  <c r="A107" i="145"/>
  <c r="A108" i="145"/>
  <c r="A109" i="145"/>
  <c r="A110" i="145"/>
  <c r="A111" i="145"/>
  <c r="A112" i="145"/>
  <c r="N72" i="145"/>
  <c r="K72" i="145"/>
  <c r="O72" i="145"/>
  <c r="R72" i="145"/>
  <c r="M67" i="145"/>
  <c r="L67" i="145"/>
  <c r="J67" i="145"/>
  <c r="I67" i="145"/>
  <c r="H67" i="145"/>
  <c r="G67" i="145"/>
  <c r="F67" i="145"/>
  <c r="E67" i="145"/>
  <c r="D67" i="145"/>
  <c r="A28" i="145"/>
  <c r="A29" i="145"/>
  <c r="A30" i="145"/>
  <c r="A31" i="145"/>
  <c r="A32" i="145"/>
  <c r="A33" i="145"/>
  <c r="A34" i="145"/>
  <c r="A35" i="145"/>
  <c r="A36" i="145"/>
  <c r="A37" i="145"/>
  <c r="A38" i="145"/>
  <c r="A39" i="145"/>
  <c r="A40" i="145"/>
  <c r="A41" i="145"/>
  <c r="A42" i="145"/>
  <c r="A43" i="145"/>
  <c r="A44" i="145"/>
  <c r="A45" i="145"/>
  <c r="A46" i="145"/>
  <c r="A47" i="145"/>
  <c r="A48" i="145"/>
  <c r="A49" i="145"/>
  <c r="A50" i="145"/>
  <c r="A51" i="145"/>
  <c r="A52" i="145"/>
  <c r="A53" i="145"/>
  <c r="A54" i="145"/>
  <c r="A55" i="145"/>
  <c r="A56" i="145"/>
  <c r="A57" i="145"/>
  <c r="A58" i="145"/>
  <c r="A59" i="145"/>
  <c r="A60" i="145"/>
  <c r="A61" i="145"/>
  <c r="A62" i="145"/>
  <c r="A63" i="145"/>
  <c r="A64" i="145"/>
  <c r="A65" i="145"/>
  <c r="A66" i="145"/>
  <c r="N67" i="145"/>
  <c r="N26" i="145"/>
  <c r="K26" i="145"/>
  <c r="O26" i="145"/>
  <c r="R26" i="145"/>
  <c r="M20" i="145"/>
  <c r="L20" i="145"/>
  <c r="J20" i="145"/>
  <c r="I20" i="145"/>
  <c r="H20" i="145"/>
  <c r="G20" i="145"/>
  <c r="F20" i="145"/>
  <c r="E20" i="145"/>
  <c r="D20" i="145"/>
  <c r="A15" i="145"/>
  <c r="A16" i="145"/>
  <c r="A17" i="145"/>
  <c r="A18" i="145"/>
  <c r="A19" i="145"/>
  <c r="R13" i="145"/>
  <c r="S13" i="145"/>
  <c r="T13" i="145"/>
  <c r="U13" i="145"/>
  <c r="N13" i="145"/>
  <c r="K13" i="145"/>
  <c r="O13" i="145"/>
  <c r="M113" i="144"/>
  <c r="L113" i="144"/>
  <c r="J113" i="144"/>
  <c r="I113" i="144"/>
  <c r="H113" i="144"/>
  <c r="G113" i="144"/>
  <c r="F113" i="144"/>
  <c r="E113" i="144"/>
  <c r="D113" i="144"/>
  <c r="A74" i="144"/>
  <c r="A75" i="144"/>
  <c r="A76" i="144"/>
  <c r="A77" i="144"/>
  <c r="A78" i="144"/>
  <c r="A79" i="144"/>
  <c r="A80" i="144"/>
  <c r="A81" i="144"/>
  <c r="A82" i="144"/>
  <c r="A83" i="144"/>
  <c r="A84" i="144"/>
  <c r="A85" i="144"/>
  <c r="A86" i="144"/>
  <c r="A87" i="144"/>
  <c r="A88" i="144"/>
  <c r="A89" i="144"/>
  <c r="A90" i="144"/>
  <c r="A91" i="144"/>
  <c r="A92" i="144"/>
  <c r="A93" i="144"/>
  <c r="A94" i="144"/>
  <c r="A95" i="144"/>
  <c r="A96" i="144"/>
  <c r="A97" i="144"/>
  <c r="A98" i="144"/>
  <c r="A99" i="144"/>
  <c r="A100" i="144"/>
  <c r="A101" i="144"/>
  <c r="A102" i="144"/>
  <c r="A103" i="144"/>
  <c r="A104" i="144"/>
  <c r="A105" i="144"/>
  <c r="A106" i="144"/>
  <c r="A107" i="144"/>
  <c r="A108" i="144"/>
  <c r="A109" i="144"/>
  <c r="A110" i="144"/>
  <c r="A111" i="144"/>
  <c r="A112" i="144"/>
  <c r="N72" i="144"/>
  <c r="K72" i="144"/>
  <c r="O72" i="144"/>
  <c r="R72" i="144"/>
  <c r="M67" i="144"/>
  <c r="L67" i="144"/>
  <c r="J67" i="144"/>
  <c r="I67" i="144"/>
  <c r="H67" i="144"/>
  <c r="G67" i="144"/>
  <c r="F67" i="144"/>
  <c r="E67" i="144"/>
  <c r="D67" i="144"/>
  <c r="A28" i="144"/>
  <c r="A29" i="144"/>
  <c r="A30" i="144"/>
  <c r="A31" i="144"/>
  <c r="A32" i="144"/>
  <c r="A33" i="144"/>
  <c r="A34" i="144"/>
  <c r="A35" i="144"/>
  <c r="A36" i="144"/>
  <c r="A37" i="144"/>
  <c r="A38" i="144"/>
  <c r="A39" i="144"/>
  <c r="A40" i="144"/>
  <c r="A41" i="144"/>
  <c r="A42" i="144"/>
  <c r="A43" i="144"/>
  <c r="A44" i="144"/>
  <c r="A45" i="144"/>
  <c r="A46" i="144"/>
  <c r="A47" i="144"/>
  <c r="A48" i="144"/>
  <c r="A49" i="144"/>
  <c r="A50" i="144"/>
  <c r="A51" i="144"/>
  <c r="A52" i="144"/>
  <c r="A53" i="144"/>
  <c r="A54" i="144"/>
  <c r="A55" i="144"/>
  <c r="A56" i="144"/>
  <c r="A57" i="144"/>
  <c r="A58" i="144"/>
  <c r="A59" i="144"/>
  <c r="A60" i="144"/>
  <c r="A61" i="144"/>
  <c r="A62" i="144"/>
  <c r="A63" i="144"/>
  <c r="A64" i="144"/>
  <c r="A65" i="144"/>
  <c r="A66" i="144"/>
  <c r="N67" i="144"/>
  <c r="N26" i="144"/>
  <c r="K26" i="144"/>
  <c r="O26" i="144"/>
  <c r="R26" i="144"/>
  <c r="M20" i="144"/>
  <c r="L20" i="144"/>
  <c r="J20" i="144"/>
  <c r="I20" i="144"/>
  <c r="H20" i="144"/>
  <c r="G20" i="144"/>
  <c r="F20" i="144"/>
  <c r="E20" i="144"/>
  <c r="D20" i="144"/>
  <c r="D115" i="144"/>
  <c r="A15" i="144"/>
  <c r="A16" i="144"/>
  <c r="A17" i="144"/>
  <c r="A18" i="144"/>
  <c r="A19" i="144"/>
  <c r="N20" i="144"/>
  <c r="R13" i="144"/>
  <c r="S13" i="144"/>
  <c r="T13" i="144"/>
  <c r="U13" i="144"/>
  <c r="N13" i="144"/>
  <c r="K13" i="144"/>
  <c r="O13" i="144"/>
  <c r="N67" i="147"/>
  <c r="U26" i="147"/>
  <c r="N115" i="147"/>
  <c r="T72" i="147"/>
  <c r="S72" i="147"/>
  <c r="U72" i="147"/>
  <c r="F115" i="147"/>
  <c r="J115" i="147"/>
  <c r="S72" i="146"/>
  <c r="T72" i="146"/>
  <c r="U72" i="146"/>
  <c r="S26" i="146"/>
  <c r="T26" i="146"/>
  <c r="U26" i="146"/>
  <c r="N20" i="146"/>
  <c r="T13" i="146"/>
  <c r="U13" i="146"/>
  <c r="G115" i="146"/>
  <c r="I115" i="146"/>
  <c r="N67" i="146"/>
  <c r="H115" i="146"/>
  <c r="N113" i="146"/>
  <c r="F115" i="146"/>
  <c r="J115" i="146"/>
  <c r="T26" i="145"/>
  <c r="S26" i="145"/>
  <c r="T72" i="145"/>
  <c r="S72" i="145"/>
  <c r="N20" i="145"/>
  <c r="N113" i="145"/>
  <c r="N115" i="145"/>
  <c r="E115" i="145"/>
  <c r="I115" i="145"/>
  <c r="F115" i="145"/>
  <c r="J115" i="145"/>
  <c r="G115" i="145"/>
  <c r="L115" i="145"/>
  <c r="D115" i="145"/>
  <c r="H115" i="145"/>
  <c r="M115" i="145"/>
  <c r="T26" i="144"/>
  <c r="S26" i="144"/>
  <c r="U26" i="144"/>
  <c r="F115" i="144"/>
  <c r="H115" i="144"/>
  <c r="L115" i="144"/>
  <c r="J115" i="144"/>
  <c r="T72" i="144"/>
  <c r="S72" i="144"/>
  <c r="G115" i="144"/>
  <c r="N113" i="144"/>
  <c r="N115" i="144"/>
  <c r="M115" i="144"/>
  <c r="E115" i="144"/>
  <c r="I115" i="144"/>
  <c r="A2" i="54"/>
  <c r="A1" i="54"/>
  <c r="A2" i="139"/>
  <c r="A1" i="139"/>
  <c r="A2" i="138"/>
  <c r="A1" i="138"/>
  <c r="A2" i="137"/>
  <c r="A1" i="137"/>
  <c r="A2" i="136"/>
  <c r="A1" i="136"/>
  <c r="A2" i="135"/>
  <c r="A1" i="135"/>
  <c r="A2" i="134"/>
  <c r="A1" i="134"/>
  <c r="A2" i="133"/>
  <c r="A1" i="133"/>
  <c r="A2" i="132"/>
  <c r="A1" i="132"/>
  <c r="A2" i="131"/>
  <c r="A1" i="131"/>
  <c r="A2" i="130"/>
  <c r="A1" i="130"/>
  <c r="A2" i="129"/>
  <c r="A1" i="129"/>
  <c r="A2" i="128"/>
  <c r="A1" i="128"/>
  <c r="A2" i="127"/>
  <c r="A1" i="127"/>
  <c r="A2" i="126"/>
  <c r="A1" i="126"/>
  <c r="A2" i="125"/>
  <c r="A1" i="125"/>
  <c r="A2" i="124"/>
  <c r="A1" i="124"/>
  <c r="A2" i="123"/>
  <c r="A1" i="123"/>
  <c r="A2" i="122"/>
  <c r="A1" i="122"/>
  <c r="A2" i="121"/>
  <c r="A1" i="121"/>
  <c r="A2" i="120"/>
  <c r="A1" i="120"/>
  <c r="A2" i="119"/>
  <c r="A1" i="119"/>
  <c r="A2" i="118"/>
  <c r="A1" i="118"/>
  <c r="A2" i="117"/>
  <c r="A1" i="117"/>
  <c r="A2" i="116"/>
  <c r="A1" i="116"/>
  <c r="A2" i="115"/>
  <c r="A1" i="115"/>
  <c r="A2" i="114"/>
  <c r="A1" i="114"/>
  <c r="A2" i="113"/>
  <c r="A2" i="112"/>
  <c r="A1" i="112"/>
  <c r="A2" i="111"/>
  <c r="A1" i="111"/>
  <c r="A2" i="110"/>
  <c r="A1" i="110"/>
  <c r="A2" i="109"/>
  <c r="A1" i="109"/>
  <c r="A2" i="108"/>
  <c r="A1" i="108"/>
  <c r="A2" i="107"/>
  <c r="A1" i="107"/>
  <c r="A2" i="106"/>
  <c r="A1" i="106"/>
  <c r="M113" i="139"/>
  <c r="L113" i="139"/>
  <c r="J113" i="139"/>
  <c r="I113" i="139"/>
  <c r="H113" i="139"/>
  <c r="G113" i="139"/>
  <c r="F113" i="139"/>
  <c r="E113" i="139"/>
  <c r="D113" i="139"/>
  <c r="N112" i="139"/>
  <c r="K112" i="139"/>
  <c r="O112" i="139"/>
  <c r="R112" i="139"/>
  <c r="N111" i="139"/>
  <c r="K111" i="139"/>
  <c r="O111" i="139"/>
  <c r="R111" i="139"/>
  <c r="N110" i="139"/>
  <c r="K110" i="139"/>
  <c r="O110" i="139"/>
  <c r="R110" i="139"/>
  <c r="N109" i="139"/>
  <c r="K109" i="139"/>
  <c r="O109" i="139"/>
  <c r="R109" i="139"/>
  <c r="N108" i="139"/>
  <c r="K108" i="139"/>
  <c r="O108" i="139"/>
  <c r="R108" i="139"/>
  <c r="N107" i="139"/>
  <c r="K107" i="139"/>
  <c r="O107" i="139"/>
  <c r="R107" i="139"/>
  <c r="N106" i="139"/>
  <c r="K106" i="139"/>
  <c r="O106" i="139"/>
  <c r="R106" i="139"/>
  <c r="N105" i="139"/>
  <c r="K105" i="139"/>
  <c r="O105" i="139"/>
  <c r="R105" i="139"/>
  <c r="N104" i="139"/>
  <c r="K104" i="139"/>
  <c r="O104" i="139"/>
  <c r="R104" i="139"/>
  <c r="N103" i="139"/>
  <c r="K103" i="139"/>
  <c r="O103" i="139"/>
  <c r="R103" i="139"/>
  <c r="N102" i="139"/>
  <c r="K102" i="139"/>
  <c r="O102" i="139"/>
  <c r="R102" i="139"/>
  <c r="N101" i="139"/>
  <c r="K101" i="139"/>
  <c r="O101" i="139"/>
  <c r="R101" i="139"/>
  <c r="N100" i="139"/>
  <c r="K100" i="139"/>
  <c r="O100" i="139"/>
  <c r="R100" i="139"/>
  <c r="N99" i="139"/>
  <c r="K99" i="139"/>
  <c r="O99" i="139"/>
  <c r="R99" i="139"/>
  <c r="N98" i="139"/>
  <c r="K98" i="139"/>
  <c r="O98" i="139"/>
  <c r="R98" i="139"/>
  <c r="N97" i="139"/>
  <c r="K97" i="139"/>
  <c r="O97" i="139"/>
  <c r="R97" i="139"/>
  <c r="N96" i="139"/>
  <c r="K96" i="139"/>
  <c r="O96" i="139"/>
  <c r="R96" i="139"/>
  <c r="N95" i="139"/>
  <c r="K95" i="139"/>
  <c r="O95" i="139"/>
  <c r="R95" i="139"/>
  <c r="N94" i="139"/>
  <c r="K94" i="139"/>
  <c r="N93" i="139"/>
  <c r="K93" i="139"/>
  <c r="O93" i="139"/>
  <c r="R93" i="139"/>
  <c r="N92" i="139"/>
  <c r="K92" i="139"/>
  <c r="N91" i="139"/>
  <c r="K91" i="139"/>
  <c r="O91" i="139"/>
  <c r="R91" i="139"/>
  <c r="N90" i="139"/>
  <c r="K90" i="139"/>
  <c r="N89" i="139"/>
  <c r="K89" i="139"/>
  <c r="O89" i="139"/>
  <c r="R89" i="139"/>
  <c r="N88" i="139"/>
  <c r="K88" i="139"/>
  <c r="N87" i="139"/>
  <c r="K87" i="139"/>
  <c r="O87" i="139"/>
  <c r="R87" i="139"/>
  <c r="N86" i="139"/>
  <c r="K86" i="139"/>
  <c r="N85" i="139"/>
  <c r="K85" i="139"/>
  <c r="O85" i="139"/>
  <c r="R85" i="139"/>
  <c r="N84" i="139"/>
  <c r="K84" i="139"/>
  <c r="N83" i="139"/>
  <c r="K83" i="139"/>
  <c r="N82" i="139"/>
  <c r="K82" i="139"/>
  <c r="N81" i="139"/>
  <c r="K81" i="139"/>
  <c r="N80" i="139"/>
  <c r="K80" i="139"/>
  <c r="N79" i="139"/>
  <c r="K79" i="139"/>
  <c r="N78" i="139"/>
  <c r="K78" i="139"/>
  <c r="N77" i="139"/>
  <c r="K77" i="139"/>
  <c r="N76" i="139"/>
  <c r="K76" i="139"/>
  <c r="N75" i="139"/>
  <c r="K75" i="139"/>
  <c r="N74" i="139"/>
  <c r="K74" i="139"/>
  <c r="A74" i="139"/>
  <c r="A75" i="139"/>
  <c r="A76" i="139"/>
  <c r="A77" i="139"/>
  <c r="A78" i="139"/>
  <c r="A79" i="139"/>
  <c r="A80" i="139"/>
  <c r="A81" i="139"/>
  <c r="A82" i="139"/>
  <c r="A83" i="139"/>
  <c r="A84" i="139"/>
  <c r="A85" i="139"/>
  <c r="A86" i="139"/>
  <c r="A87" i="139"/>
  <c r="A88" i="139"/>
  <c r="A89" i="139"/>
  <c r="A90" i="139"/>
  <c r="A91" i="139"/>
  <c r="A92" i="139"/>
  <c r="A93" i="139"/>
  <c r="A94" i="139"/>
  <c r="A95" i="139"/>
  <c r="A96" i="139"/>
  <c r="A97" i="139"/>
  <c r="A98" i="139"/>
  <c r="A99" i="139"/>
  <c r="A100" i="139"/>
  <c r="A101" i="139"/>
  <c r="A102" i="139"/>
  <c r="A103" i="139"/>
  <c r="A104" i="139"/>
  <c r="A105" i="139"/>
  <c r="A106" i="139"/>
  <c r="A107" i="139"/>
  <c r="A108" i="139"/>
  <c r="A109" i="139"/>
  <c r="A110" i="139"/>
  <c r="A111" i="139"/>
  <c r="A112" i="139"/>
  <c r="N73" i="139"/>
  <c r="N113" i="139"/>
  <c r="K73" i="139"/>
  <c r="K113" i="139"/>
  <c r="N72" i="139"/>
  <c r="K72" i="139"/>
  <c r="O72" i="139"/>
  <c r="R72" i="139"/>
  <c r="M67" i="139"/>
  <c r="L67" i="139"/>
  <c r="J67" i="139"/>
  <c r="I67" i="139"/>
  <c r="H67" i="139"/>
  <c r="G67" i="139"/>
  <c r="F67" i="139"/>
  <c r="E67" i="139"/>
  <c r="D67" i="139"/>
  <c r="N66" i="139"/>
  <c r="K66" i="139"/>
  <c r="O66" i="139"/>
  <c r="R66" i="139"/>
  <c r="N65" i="139"/>
  <c r="K65" i="139"/>
  <c r="O65" i="139"/>
  <c r="R65" i="139"/>
  <c r="N64" i="139"/>
  <c r="K64" i="139"/>
  <c r="O64" i="139"/>
  <c r="R64" i="139"/>
  <c r="N63" i="139"/>
  <c r="K63" i="139"/>
  <c r="O63" i="139"/>
  <c r="R63" i="139"/>
  <c r="N62" i="139"/>
  <c r="K62" i="139"/>
  <c r="O62" i="139"/>
  <c r="R62" i="139"/>
  <c r="N61" i="139"/>
  <c r="K61" i="139"/>
  <c r="O61" i="139"/>
  <c r="R61" i="139"/>
  <c r="N60" i="139"/>
  <c r="K60" i="139"/>
  <c r="O60" i="139"/>
  <c r="R60" i="139"/>
  <c r="N59" i="139"/>
  <c r="K59" i="139"/>
  <c r="O59" i="139"/>
  <c r="R59" i="139"/>
  <c r="N58" i="139"/>
  <c r="K58" i="139"/>
  <c r="O58" i="139"/>
  <c r="R58" i="139"/>
  <c r="N57" i="139"/>
  <c r="K57" i="139"/>
  <c r="O57" i="139"/>
  <c r="R57" i="139"/>
  <c r="N56" i="139"/>
  <c r="K56" i="139"/>
  <c r="O56" i="139"/>
  <c r="R56" i="139"/>
  <c r="N55" i="139"/>
  <c r="K55" i="139"/>
  <c r="O55" i="139"/>
  <c r="R55" i="139"/>
  <c r="N54" i="139"/>
  <c r="K54" i="139"/>
  <c r="O54" i="139"/>
  <c r="R54" i="139"/>
  <c r="N53" i="139"/>
  <c r="K53" i="139"/>
  <c r="O53" i="139"/>
  <c r="R53" i="139"/>
  <c r="N52" i="139"/>
  <c r="K52" i="139"/>
  <c r="O52" i="139"/>
  <c r="R52" i="139"/>
  <c r="N51" i="139"/>
  <c r="K51" i="139"/>
  <c r="O51" i="139"/>
  <c r="R51" i="139"/>
  <c r="N50" i="139"/>
  <c r="K50" i="139"/>
  <c r="O50" i="139"/>
  <c r="R50" i="139"/>
  <c r="N49" i="139"/>
  <c r="K49" i="139"/>
  <c r="O49" i="139"/>
  <c r="R49" i="139"/>
  <c r="N48" i="139"/>
  <c r="K48" i="139"/>
  <c r="O48" i="139"/>
  <c r="R48" i="139"/>
  <c r="N47" i="139"/>
  <c r="K47" i="139"/>
  <c r="O47" i="139"/>
  <c r="R47" i="139"/>
  <c r="T47" i="139"/>
  <c r="N46" i="139"/>
  <c r="K46" i="139"/>
  <c r="O46" i="139"/>
  <c r="R46" i="139"/>
  <c r="S46" i="139"/>
  <c r="T46" i="139"/>
  <c r="U46" i="139"/>
  <c r="N45" i="139"/>
  <c r="K45" i="139"/>
  <c r="O45" i="139"/>
  <c r="R45" i="139"/>
  <c r="N44" i="139"/>
  <c r="K44" i="139"/>
  <c r="O44" i="139"/>
  <c r="R44" i="139"/>
  <c r="N43" i="139"/>
  <c r="K43" i="139"/>
  <c r="O43" i="139"/>
  <c r="R43" i="139"/>
  <c r="N42" i="139"/>
  <c r="K42" i="139"/>
  <c r="O42" i="139"/>
  <c r="R42" i="139"/>
  <c r="N41" i="139"/>
  <c r="K41" i="139"/>
  <c r="O41" i="139"/>
  <c r="R41" i="139"/>
  <c r="N40" i="139"/>
  <c r="K40" i="139"/>
  <c r="O40" i="139"/>
  <c r="R40" i="139"/>
  <c r="N39" i="139"/>
  <c r="K39" i="139"/>
  <c r="O39" i="139"/>
  <c r="R39" i="139"/>
  <c r="N38" i="139"/>
  <c r="K38" i="139"/>
  <c r="O38" i="139"/>
  <c r="R38" i="139"/>
  <c r="N37" i="139"/>
  <c r="K37" i="139"/>
  <c r="O37" i="139"/>
  <c r="R37" i="139"/>
  <c r="N36" i="139"/>
  <c r="K36" i="139"/>
  <c r="N35" i="139"/>
  <c r="K35" i="139"/>
  <c r="O35" i="139"/>
  <c r="R35" i="139"/>
  <c r="R34" i="139"/>
  <c r="R33" i="139"/>
  <c r="R32" i="139"/>
  <c r="R31" i="139"/>
  <c r="R30" i="139"/>
  <c r="R29" i="139"/>
  <c r="R28" i="139"/>
  <c r="A28" i="139"/>
  <c r="A29" i="139"/>
  <c r="A30" i="139"/>
  <c r="A31" i="139"/>
  <c r="A32" i="139"/>
  <c r="A33" i="139"/>
  <c r="A34" i="139"/>
  <c r="A35" i="139"/>
  <c r="A36" i="139"/>
  <c r="A37" i="139"/>
  <c r="A38" i="139"/>
  <c r="A39" i="139"/>
  <c r="A40" i="139"/>
  <c r="A41" i="139"/>
  <c r="A42" i="139"/>
  <c r="A43" i="139"/>
  <c r="A44" i="139"/>
  <c r="A45" i="139"/>
  <c r="A46" i="139"/>
  <c r="A47" i="139"/>
  <c r="A48" i="139"/>
  <c r="A49" i="139"/>
  <c r="A50" i="139"/>
  <c r="A51" i="139"/>
  <c r="A52" i="139"/>
  <c r="A53" i="139"/>
  <c r="A54" i="139"/>
  <c r="A55" i="139"/>
  <c r="A56" i="139"/>
  <c r="A57" i="139"/>
  <c r="A58" i="139"/>
  <c r="A59" i="139"/>
  <c r="A60" i="139"/>
  <c r="A61" i="139"/>
  <c r="A62" i="139"/>
  <c r="A63" i="139"/>
  <c r="A64" i="139"/>
  <c r="A65" i="139"/>
  <c r="A66" i="139"/>
  <c r="N26" i="139"/>
  <c r="K26" i="139"/>
  <c r="O26" i="139"/>
  <c r="R26" i="139"/>
  <c r="M20" i="139"/>
  <c r="L20" i="139"/>
  <c r="K20" i="139"/>
  <c r="J20" i="139"/>
  <c r="I20" i="139"/>
  <c r="H20" i="139"/>
  <c r="G20" i="139"/>
  <c r="F20" i="139"/>
  <c r="E20" i="139"/>
  <c r="D20" i="139"/>
  <c r="R19" i="139"/>
  <c r="T19" i="139"/>
  <c r="R18" i="139"/>
  <c r="T18" i="139"/>
  <c r="R17" i="139"/>
  <c r="T17" i="139"/>
  <c r="R16" i="139"/>
  <c r="T16" i="139"/>
  <c r="R15" i="139"/>
  <c r="T15" i="139"/>
  <c r="A15" i="139"/>
  <c r="A16" i="139"/>
  <c r="A17" i="139"/>
  <c r="A18" i="139"/>
  <c r="A19" i="139"/>
  <c r="R14" i="139"/>
  <c r="T14" i="139"/>
  <c r="O20" i="139"/>
  <c r="N20" i="139"/>
  <c r="R13" i="139"/>
  <c r="T13" i="139"/>
  <c r="S13" i="139"/>
  <c r="U13" i="139"/>
  <c r="N13" i="139"/>
  <c r="K13" i="139"/>
  <c r="O13" i="139"/>
  <c r="N73" i="138"/>
  <c r="N74" i="138"/>
  <c r="N75" i="138"/>
  <c r="N76" i="138"/>
  <c r="N77" i="138"/>
  <c r="N78" i="138"/>
  <c r="N79" i="138"/>
  <c r="N80" i="138"/>
  <c r="N81" i="138"/>
  <c r="N82" i="138"/>
  <c r="N83" i="138"/>
  <c r="N84" i="138"/>
  <c r="N85" i="138"/>
  <c r="N86" i="138"/>
  <c r="N87" i="138"/>
  <c r="N88" i="138"/>
  <c r="N89" i="138"/>
  <c r="N90" i="138"/>
  <c r="N91" i="138"/>
  <c r="N92" i="138"/>
  <c r="N93" i="138"/>
  <c r="N94" i="138"/>
  <c r="N95" i="138"/>
  <c r="N96" i="138"/>
  <c r="N97" i="138"/>
  <c r="N98" i="138"/>
  <c r="N99" i="138"/>
  <c r="N100" i="138"/>
  <c r="N101" i="138"/>
  <c r="N102" i="138"/>
  <c r="N103" i="138"/>
  <c r="N104" i="138"/>
  <c r="N105" i="138"/>
  <c r="N106" i="138"/>
  <c r="N107" i="138"/>
  <c r="N108" i="138"/>
  <c r="N109" i="138"/>
  <c r="N110" i="138"/>
  <c r="N111" i="138"/>
  <c r="N112" i="138"/>
  <c r="N113" i="138"/>
  <c r="M113" i="138"/>
  <c r="L113" i="138"/>
  <c r="J113" i="138"/>
  <c r="I113" i="138"/>
  <c r="I67" i="138"/>
  <c r="I20" i="138"/>
  <c r="I115" i="138"/>
  <c r="H113" i="138"/>
  <c r="G113" i="138"/>
  <c r="F113" i="138"/>
  <c r="E113" i="138"/>
  <c r="E67" i="138"/>
  <c r="E20" i="138"/>
  <c r="E115" i="138"/>
  <c r="D113" i="138"/>
  <c r="K112" i="138"/>
  <c r="K111" i="138"/>
  <c r="K110" i="138"/>
  <c r="K109" i="138"/>
  <c r="K108" i="138"/>
  <c r="K107" i="138"/>
  <c r="K106" i="138"/>
  <c r="K105" i="138"/>
  <c r="K104" i="138"/>
  <c r="K103" i="138"/>
  <c r="K102" i="138"/>
  <c r="K101" i="138"/>
  <c r="K100" i="138"/>
  <c r="K99" i="138"/>
  <c r="K98" i="138"/>
  <c r="K97" i="138"/>
  <c r="K96" i="138"/>
  <c r="K95" i="138"/>
  <c r="K94" i="138"/>
  <c r="K93" i="138"/>
  <c r="K92" i="138"/>
  <c r="K91" i="138"/>
  <c r="K90" i="138"/>
  <c r="K89" i="138"/>
  <c r="K88" i="138"/>
  <c r="K87" i="138"/>
  <c r="K86" i="138"/>
  <c r="K85" i="138"/>
  <c r="K84" i="138"/>
  <c r="K83" i="138"/>
  <c r="K82" i="138"/>
  <c r="K81" i="138"/>
  <c r="K80" i="138"/>
  <c r="K79" i="138"/>
  <c r="K78" i="138"/>
  <c r="K77" i="138"/>
  <c r="K76" i="138"/>
  <c r="K75" i="138"/>
  <c r="K74" i="138"/>
  <c r="A74" i="138"/>
  <c r="A75" i="138"/>
  <c r="A76" i="138"/>
  <c r="A77" i="138"/>
  <c r="A78" i="138"/>
  <c r="A79" i="138"/>
  <c r="A80" i="138"/>
  <c r="A81" i="138"/>
  <c r="A82" i="138"/>
  <c r="A83" i="138"/>
  <c r="A84" i="138"/>
  <c r="A85" i="138"/>
  <c r="A86" i="138"/>
  <c r="A87" i="138"/>
  <c r="A88" i="138"/>
  <c r="A89" i="138"/>
  <c r="A90" i="138"/>
  <c r="A91" i="138"/>
  <c r="A92" i="138"/>
  <c r="A93" i="138"/>
  <c r="A94" i="138"/>
  <c r="A95" i="138"/>
  <c r="A96" i="138"/>
  <c r="A97" i="138"/>
  <c r="A98" i="138"/>
  <c r="A99" i="138"/>
  <c r="A100" i="138"/>
  <c r="A101" i="138"/>
  <c r="A102" i="138"/>
  <c r="A103" i="138"/>
  <c r="A104" i="138"/>
  <c r="A105" i="138"/>
  <c r="A106" i="138"/>
  <c r="A107" i="138"/>
  <c r="A108" i="138"/>
  <c r="A109" i="138"/>
  <c r="A110" i="138"/>
  <c r="A111" i="138"/>
  <c r="A112" i="138"/>
  <c r="K73" i="138"/>
  <c r="O73" i="138"/>
  <c r="N72" i="138"/>
  <c r="K72" i="138"/>
  <c r="O72" i="138"/>
  <c r="R72" i="138"/>
  <c r="S72" i="138"/>
  <c r="M67" i="138"/>
  <c r="L67" i="138"/>
  <c r="J67" i="138"/>
  <c r="H67" i="138"/>
  <c r="G67" i="138"/>
  <c r="F67" i="138"/>
  <c r="D67" i="138"/>
  <c r="N66" i="138"/>
  <c r="K66" i="138"/>
  <c r="O66" i="138"/>
  <c r="R66" i="138"/>
  <c r="S66" i="138"/>
  <c r="T66" i="138"/>
  <c r="U66" i="138"/>
  <c r="N65" i="138"/>
  <c r="K65" i="138"/>
  <c r="O65" i="138"/>
  <c r="R65" i="138"/>
  <c r="S65" i="138"/>
  <c r="T65" i="138"/>
  <c r="U65" i="138"/>
  <c r="N64" i="138"/>
  <c r="K64" i="138"/>
  <c r="O64" i="138"/>
  <c r="R64" i="138"/>
  <c r="S64" i="138"/>
  <c r="T64" i="138"/>
  <c r="U64" i="138"/>
  <c r="N63" i="138"/>
  <c r="K63" i="138"/>
  <c r="O63" i="138"/>
  <c r="R63" i="138"/>
  <c r="S63" i="138"/>
  <c r="T63" i="138"/>
  <c r="U63" i="138"/>
  <c r="N62" i="138"/>
  <c r="K62" i="138"/>
  <c r="O62" i="138"/>
  <c r="R62" i="138"/>
  <c r="S62" i="138"/>
  <c r="T62" i="138"/>
  <c r="U62" i="138"/>
  <c r="N61" i="138"/>
  <c r="K61" i="138"/>
  <c r="O61" i="138"/>
  <c r="R61" i="138"/>
  <c r="S61" i="138"/>
  <c r="T61" i="138"/>
  <c r="U61" i="138"/>
  <c r="N60" i="138"/>
  <c r="K60" i="138"/>
  <c r="O60" i="138"/>
  <c r="R60" i="138"/>
  <c r="S60" i="138"/>
  <c r="T60" i="138"/>
  <c r="U60" i="138"/>
  <c r="N59" i="138"/>
  <c r="K59" i="138"/>
  <c r="O59" i="138"/>
  <c r="R59" i="138"/>
  <c r="S59" i="138"/>
  <c r="T59" i="138"/>
  <c r="U59" i="138"/>
  <c r="N58" i="138"/>
  <c r="K58" i="138"/>
  <c r="O58" i="138"/>
  <c r="R58" i="138"/>
  <c r="S58" i="138"/>
  <c r="T58" i="138"/>
  <c r="U58" i="138"/>
  <c r="N57" i="138"/>
  <c r="K57" i="138"/>
  <c r="O57" i="138"/>
  <c r="R57" i="138"/>
  <c r="S57" i="138"/>
  <c r="T57" i="138"/>
  <c r="U57" i="138"/>
  <c r="N56" i="138"/>
  <c r="K56" i="138"/>
  <c r="O56" i="138"/>
  <c r="R56" i="138"/>
  <c r="S56" i="138"/>
  <c r="T56" i="138"/>
  <c r="U56" i="138"/>
  <c r="N55" i="138"/>
  <c r="K55" i="138"/>
  <c r="O55" i="138"/>
  <c r="R55" i="138"/>
  <c r="S55" i="138"/>
  <c r="T55" i="138"/>
  <c r="U55" i="138"/>
  <c r="N54" i="138"/>
  <c r="K54" i="138"/>
  <c r="O54" i="138"/>
  <c r="R54" i="138"/>
  <c r="S54" i="138"/>
  <c r="T54" i="138"/>
  <c r="U54" i="138"/>
  <c r="N53" i="138"/>
  <c r="K53" i="138"/>
  <c r="O53" i="138"/>
  <c r="R53" i="138"/>
  <c r="S53" i="138"/>
  <c r="T53" i="138"/>
  <c r="U53" i="138"/>
  <c r="N52" i="138"/>
  <c r="K52" i="138"/>
  <c r="O52" i="138"/>
  <c r="R52" i="138"/>
  <c r="S52" i="138"/>
  <c r="T52" i="138"/>
  <c r="U52" i="138"/>
  <c r="N51" i="138"/>
  <c r="K51" i="138"/>
  <c r="O51" i="138"/>
  <c r="R51" i="138"/>
  <c r="S51" i="138"/>
  <c r="T51" i="138"/>
  <c r="U51" i="138"/>
  <c r="N50" i="138"/>
  <c r="K50" i="138"/>
  <c r="O50" i="138"/>
  <c r="R50" i="138"/>
  <c r="S50" i="138"/>
  <c r="T50" i="138"/>
  <c r="U50" i="138"/>
  <c r="N49" i="138"/>
  <c r="K49" i="138"/>
  <c r="O49" i="138"/>
  <c r="R49" i="138"/>
  <c r="S49" i="138"/>
  <c r="T49" i="138"/>
  <c r="U49" i="138"/>
  <c r="N48" i="138"/>
  <c r="K48" i="138"/>
  <c r="O48" i="138"/>
  <c r="R48" i="138"/>
  <c r="N47" i="138"/>
  <c r="K47" i="138"/>
  <c r="O47" i="138"/>
  <c r="R47" i="138"/>
  <c r="S47" i="138"/>
  <c r="T47" i="138"/>
  <c r="U47" i="138"/>
  <c r="N46" i="138"/>
  <c r="K46" i="138"/>
  <c r="O46" i="138"/>
  <c r="R46" i="138"/>
  <c r="N45" i="138"/>
  <c r="K45" i="138"/>
  <c r="O45" i="138"/>
  <c r="R45" i="138"/>
  <c r="S45" i="138"/>
  <c r="T45" i="138"/>
  <c r="U45" i="138"/>
  <c r="N44" i="138"/>
  <c r="K44" i="138"/>
  <c r="O44" i="138"/>
  <c r="R44" i="138"/>
  <c r="N43" i="138"/>
  <c r="K43" i="138"/>
  <c r="O43" i="138"/>
  <c r="R43" i="138"/>
  <c r="S43" i="138"/>
  <c r="T43" i="138"/>
  <c r="U43" i="138"/>
  <c r="N42" i="138"/>
  <c r="K42" i="138"/>
  <c r="O42" i="138"/>
  <c r="R42" i="138"/>
  <c r="N41" i="138"/>
  <c r="K41" i="138"/>
  <c r="O41" i="138"/>
  <c r="R41" i="138"/>
  <c r="S41" i="138"/>
  <c r="T41" i="138"/>
  <c r="U41" i="138"/>
  <c r="N40" i="138"/>
  <c r="K40" i="138"/>
  <c r="O40" i="138"/>
  <c r="R40" i="138"/>
  <c r="N39" i="138"/>
  <c r="K39" i="138"/>
  <c r="O39" i="138"/>
  <c r="R39" i="138"/>
  <c r="S39" i="138"/>
  <c r="T39" i="138"/>
  <c r="U39" i="138"/>
  <c r="N38" i="138"/>
  <c r="K38" i="138"/>
  <c r="O38" i="138"/>
  <c r="R38" i="138"/>
  <c r="N37" i="138"/>
  <c r="K37" i="138"/>
  <c r="O37" i="138"/>
  <c r="R37" i="138"/>
  <c r="S37" i="138"/>
  <c r="T37" i="138"/>
  <c r="U37" i="138"/>
  <c r="N36" i="138"/>
  <c r="K36" i="138"/>
  <c r="O36" i="138"/>
  <c r="R36" i="138"/>
  <c r="N35" i="138"/>
  <c r="K35" i="138"/>
  <c r="O35" i="138"/>
  <c r="R35" i="138"/>
  <c r="S35" i="138"/>
  <c r="T35" i="138"/>
  <c r="U35" i="138"/>
  <c r="N34" i="138"/>
  <c r="K34" i="138"/>
  <c r="O34" i="138"/>
  <c r="R34" i="138"/>
  <c r="N33" i="138"/>
  <c r="K33" i="138"/>
  <c r="O33" i="138"/>
  <c r="R33" i="138"/>
  <c r="S33" i="138"/>
  <c r="T33" i="138"/>
  <c r="U33" i="138"/>
  <c r="N32" i="138"/>
  <c r="K32" i="138"/>
  <c r="O32" i="138"/>
  <c r="R32" i="138"/>
  <c r="N31" i="138"/>
  <c r="K31" i="138"/>
  <c r="O31" i="138"/>
  <c r="R31" i="138"/>
  <c r="S31" i="138"/>
  <c r="T31" i="138"/>
  <c r="U31" i="138"/>
  <c r="N30" i="138"/>
  <c r="K30" i="138"/>
  <c r="O30" i="138"/>
  <c r="R30" i="138"/>
  <c r="N29" i="138"/>
  <c r="K29" i="138"/>
  <c r="O29" i="138"/>
  <c r="R29" i="138"/>
  <c r="S29" i="138"/>
  <c r="T29" i="138"/>
  <c r="U29" i="138"/>
  <c r="N28" i="138"/>
  <c r="K28" i="138"/>
  <c r="O28" i="138"/>
  <c r="R28" i="138"/>
  <c r="A28" i="138"/>
  <c r="A29" i="138"/>
  <c r="A30" i="138"/>
  <c r="A31" i="138"/>
  <c r="A32" i="138"/>
  <c r="A33" i="138"/>
  <c r="A34" i="138"/>
  <c r="A35" i="138"/>
  <c r="A36" i="138"/>
  <c r="A37" i="138"/>
  <c r="A38" i="138"/>
  <c r="A39" i="138"/>
  <c r="A40" i="138"/>
  <c r="A41" i="138"/>
  <c r="A42" i="138"/>
  <c r="A43" i="138"/>
  <c r="A44" i="138"/>
  <c r="A45" i="138"/>
  <c r="A46" i="138"/>
  <c r="A47" i="138"/>
  <c r="A48" i="138"/>
  <c r="A49" i="138"/>
  <c r="A50" i="138"/>
  <c r="A51" i="138"/>
  <c r="A52" i="138"/>
  <c r="A53" i="138"/>
  <c r="A54" i="138"/>
  <c r="A55" i="138"/>
  <c r="A56" i="138"/>
  <c r="A57" i="138"/>
  <c r="A58" i="138"/>
  <c r="A59" i="138"/>
  <c r="A60" i="138"/>
  <c r="A61" i="138"/>
  <c r="A62" i="138"/>
  <c r="A63" i="138"/>
  <c r="A64" i="138"/>
  <c r="A65" i="138"/>
  <c r="A66" i="138"/>
  <c r="N27" i="138"/>
  <c r="N67" i="138"/>
  <c r="K27" i="138"/>
  <c r="K67" i="138"/>
  <c r="N26" i="138"/>
  <c r="K26" i="138"/>
  <c r="O26" i="138"/>
  <c r="R26" i="138"/>
  <c r="M20" i="138"/>
  <c r="L20" i="138"/>
  <c r="J20" i="138"/>
  <c r="H20" i="138"/>
  <c r="G20" i="138"/>
  <c r="F20" i="138"/>
  <c r="D20" i="138"/>
  <c r="D115" i="138"/>
  <c r="R19" i="138"/>
  <c r="T19" i="138"/>
  <c r="S19" i="138"/>
  <c r="U19" i="138"/>
  <c r="N19" i="138"/>
  <c r="K19" i="138"/>
  <c r="O19" i="138"/>
  <c r="R18" i="138"/>
  <c r="S18" i="138"/>
  <c r="T18" i="138"/>
  <c r="U18" i="138"/>
  <c r="N18" i="138"/>
  <c r="K18" i="138"/>
  <c r="O18" i="138"/>
  <c r="R17" i="138"/>
  <c r="T17" i="138"/>
  <c r="N17" i="138"/>
  <c r="K17" i="138"/>
  <c r="O17" i="138"/>
  <c r="R16" i="138"/>
  <c r="T16" i="138"/>
  <c r="S16" i="138"/>
  <c r="U16" i="138"/>
  <c r="N16" i="138"/>
  <c r="K16" i="138"/>
  <c r="O16" i="138"/>
  <c r="R15" i="138"/>
  <c r="T15" i="138"/>
  <c r="S15" i="138"/>
  <c r="U15" i="138"/>
  <c r="N15" i="138"/>
  <c r="K15" i="138"/>
  <c r="O15" i="138"/>
  <c r="A15" i="138"/>
  <c r="A16" i="138"/>
  <c r="A17" i="138"/>
  <c r="A18" i="138"/>
  <c r="A19" i="138"/>
  <c r="R14" i="138"/>
  <c r="S14" i="138"/>
  <c r="T14" i="138"/>
  <c r="U14" i="138"/>
  <c r="N14" i="138"/>
  <c r="N20" i="138"/>
  <c r="K14" i="138"/>
  <c r="O14" i="138"/>
  <c r="R13" i="138"/>
  <c r="T13" i="138"/>
  <c r="S13" i="138"/>
  <c r="U13" i="138"/>
  <c r="N13" i="138"/>
  <c r="K13" i="138"/>
  <c r="O13" i="138"/>
  <c r="M113" i="137"/>
  <c r="L113" i="137"/>
  <c r="J113" i="137"/>
  <c r="I113" i="137"/>
  <c r="H113" i="137"/>
  <c r="G113" i="137"/>
  <c r="F113" i="137"/>
  <c r="E113" i="137"/>
  <c r="D113" i="137"/>
  <c r="N112" i="137"/>
  <c r="K112" i="137"/>
  <c r="O112" i="137"/>
  <c r="R112" i="137"/>
  <c r="N111" i="137"/>
  <c r="K111" i="137"/>
  <c r="O111" i="137"/>
  <c r="R111" i="137"/>
  <c r="N110" i="137"/>
  <c r="K110" i="137"/>
  <c r="O110" i="137"/>
  <c r="R110" i="137"/>
  <c r="N109" i="137"/>
  <c r="K109" i="137"/>
  <c r="O109" i="137"/>
  <c r="R109" i="137"/>
  <c r="N108" i="137"/>
  <c r="K108" i="137"/>
  <c r="O108" i="137"/>
  <c r="R108" i="137"/>
  <c r="N107" i="137"/>
  <c r="K107" i="137"/>
  <c r="O107" i="137"/>
  <c r="R107" i="137"/>
  <c r="N106" i="137"/>
  <c r="K106" i="137"/>
  <c r="O106" i="137"/>
  <c r="R106" i="137"/>
  <c r="N105" i="137"/>
  <c r="K105" i="137"/>
  <c r="O105" i="137"/>
  <c r="R105" i="137"/>
  <c r="N104" i="137"/>
  <c r="K104" i="137"/>
  <c r="O104" i="137"/>
  <c r="R104" i="137"/>
  <c r="N103" i="137"/>
  <c r="K103" i="137"/>
  <c r="O103" i="137"/>
  <c r="R103" i="137"/>
  <c r="N102" i="137"/>
  <c r="K102" i="137"/>
  <c r="O102" i="137"/>
  <c r="R102" i="137"/>
  <c r="T102" i="137"/>
  <c r="S102" i="137"/>
  <c r="U102" i="137"/>
  <c r="N101" i="137"/>
  <c r="K101" i="137"/>
  <c r="O101" i="137"/>
  <c r="R101" i="137"/>
  <c r="S101" i="137"/>
  <c r="N100" i="137"/>
  <c r="K100" i="137"/>
  <c r="O100" i="137"/>
  <c r="R100" i="137"/>
  <c r="T100" i="137"/>
  <c r="S100" i="137"/>
  <c r="U100" i="137"/>
  <c r="N99" i="137"/>
  <c r="K99" i="137"/>
  <c r="O99" i="137"/>
  <c r="R99" i="137"/>
  <c r="S99" i="137"/>
  <c r="N98" i="137"/>
  <c r="K98" i="137"/>
  <c r="O98" i="137"/>
  <c r="R98" i="137"/>
  <c r="T98" i="137"/>
  <c r="S98" i="137"/>
  <c r="U98" i="137"/>
  <c r="N97" i="137"/>
  <c r="K97" i="137"/>
  <c r="O97" i="137"/>
  <c r="R97" i="137"/>
  <c r="S97" i="137"/>
  <c r="N96" i="137"/>
  <c r="K96" i="137"/>
  <c r="O96" i="137"/>
  <c r="R96" i="137"/>
  <c r="N95" i="137"/>
  <c r="K95" i="137"/>
  <c r="O95" i="137"/>
  <c r="R95" i="137"/>
  <c r="S95" i="137"/>
  <c r="N94" i="137"/>
  <c r="K94" i="137"/>
  <c r="O94" i="137"/>
  <c r="R94" i="137"/>
  <c r="N93" i="137"/>
  <c r="K93" i="137"/>
  <c r="O93" i="137"/>
  <c r="R93" i="137"/>
  <c r="S93" i="137"/>
  <c r="N92" i="137"/>
  <c r="K92" i="137"/>
  <c r="O92" i="137"/>
  <c r="R92" i="137"/>
  <c r="N91" i="137"/>
  <c r="K91" i="137"/>
  <c r="O91" i="137"/>
  <c r="R91" i="137"/>
  <c r="S91" i="137"/>
  <c r="N90" i="137"/>
  <c r="K90" i="137"/>
  <c r="O90" i="137"/>
  <c r="R90" i="137"/>
  <c r="N89" i="137"/>
  <c r="K89" i="137"/>
  <c r="O89" i="137"/>
  <c r="R89" i="137"/>
  <c r="S89" i="137"/>
  <c r="N88" i="137"/>
  <c r="K88" i="137"/>
  <c r="O88" i="137"/>
  <c r="R88" i="137"/>
  <c r="N87" i="137"/>
  <c r="K87" i="137"/>
  <c r="O87" i="137"/>
  <c r="R87" i="137"/>
  <c r="S87" i="137"/>
  <c r="N86" i="137"/>
  <c r="K86" i="137"/>
  <c r="O86" i="137"/>
  <c r="R86" i="137"/>
  <c r="N85" i="137"/>
  <c r="K85" i="137"/>
  <c r="O85" i="137"/>
  <c r="R85" i="137"/>
  <c r="S85" i="137"/>
  <c r="N84" i="137"/>
  <c r="K84" i="137"/>
  <c r="O84" i="137"/>
  <c r="R84" i="137"/>
  <c r="N83" i="137"/>
  <c r="K83" i="137"/>
  <c r="O83" i="137"/>
  <c r="R83" i="137"/>
  <c r="S83" i="137"/>
  <c r="N82" i="137"/>
  <c r="K82" i="137"/>
  <c r="O82" i="137"/>
  <c r="R82" i="137"/>
  <c r="N81" i="137"/>
  <c r="K81" i="137"/>
  <c r="O81" i="137"/>
  <c r="R81" i="137"/>
  <c r="S81" i="137"/>
  <c r="N80" i="137"/>
  <c r="K80" i="137"/>
  <c r="O80" i="137"/>
  <c r="R80" i="137"/>
  <c r="N79" i="137"/>
  <c r="K79" i="137"/>
  <c r="O79" i="137"/>
  <c r="R79" i="137"/>
  <c r="S79" i="137"/>
  <c r="N78" i="137"/>
  <c r="K78" i="137"/>
  <c r="O78" i="137"/>
  <c r="R78" i="137"/>
  <c r="N77" i="137"/>
  <c r="K77" i="137"/>
  <c r="O77" i="137"/>
  <c r="R77" i="137"/>
  <c r="S77" i="137"/>
  <c r="N76" i="137"/>
  <c r="K76" i="137"/>
  <c r="O76" i="137"/>
  <c r="R76" i="137"/>
  <c r="N75" i="137"/>
  <c r="K75" i="137"/>
  <c r="O75" i="137"/>
  <c r="R75" i="137"/>
  <c r="S75" i="137"/>
  <c r="N74" i="137"/>
  <c r="K74" i="137"/>
  <c r="O74" i="137"/>
  <c r="R74" i="137"/>
  <c r="A74" i="137"/>
  <c r="A75" i="137"/>
  <c r="A76" i="137"/>
  <c r="A77" i="137"/>
  <c r="A78" i="137"/>
  <c r="A79" i="137"/>
  <c r="A80" i="137"/>
  <c r="A81" i="137"/>
  <c r="A82" i="137"/>
  <c r="A83" i="137"/>
  <c r="A84" i="137"/>
  <c r="A85" i="137"/>
  <c r="A86" i="137"/>
  <c r="A87" i="137"/>
  <c r="A88" i="137"/>
  <c r="A89" i="137"/>
  <c r="A90" i="137"/>
  <c r="A91" i="137"/>
  <c r="A92" i="137"/>
  <c r="A93" i="137"/>
  <c r="A94" i="137"/>
  <c r="A95" i="137"/>
  <c r="A96" i="137"/>
  <c r="A97" i="137"/>
  <c r="A98" i="137"/>
  <c r="A99" i="137"/>
  <c r="A100" i="137"/>
  <c r="A101" i="137"/>
  <c r="A102" i="137"/>
  <c r="A103" i="137"/>
  <c r="A104" i="137"/>
  <c r="A105" i="137"/>
  <c r="A106" i="137"/>
  <c r="A107" i="137"/>
  <c r="A108" i="137"/>
  <c r="A109" i="137"/>
  <c r="A110" i="137"/>
  <c r="A111" i="137"/>
  <c r="A112" i="137"/>
  <c r="N73" i="137"/>
  <c r="N113" i="137"/>
  <c r="K73" i="137"/>
  <c r="K113" i="137"/>
  <c r="N72" i="137"/>
  <c r="K72" i="137"/>
  <c r="O72" i="137"/>
  <c r="R72" i="137"/>
  <c r="M67" i="137"/>
  <c r="L67" i="137"/>
  <c r="J67" i="137"/>
  <c r="I67" i="137"/>
  <c r="H67" i="137"/>
  <c r="G67" i="137"/>
  <c r="F67" i="137"/>
  <c r="E67" i="137"/>
  <c r="D67" i="137"/>
  <c r="N66" i="137"/>
  <c r="K66" i="137"/>
  <c r="O66" i="137"/>
  <c r="R66" i="137"/>
  <c r="N65" i="137"/>
  <c r="K65" i="137"/>
  <c r="O65" i="137"/>
  <c r="R65" i="137"/>
  <c r="N64" i="137"/>
  <c r="K64" i="137"/>
  <c r="O64" i="137"/>
  <c r="R64" i="137"/>
  <c r="N63" i="137"/>
  <c r="K63" i="137"/>
  <c r="O63" i="137"/>
  <c r="R63" i="137"/>
  <c r="N62" i="137"/>
  <c r="K62" i="137"/>
  <c r="O62" i="137"/>
  <c r="R62" i="137"/>
  <c r="N61" i="137"/>
  <c r="K61" i="137"/>
  <c r="O61" i="137"/>
  <c r="R61" i="137"/>
  <c r="N60" i="137"/>
  <c r="K60" i="137"/>
  <c r="O60" i="137"/>
  <c r="R60" i="137"/>
  <c r="N59" i="137"/>
  <c r="K59" i="137"/>
  <c r="O59" i="137"/>
  <c r="R59" i="137"/>
  <c r="N58" i="137"/>
  <c r="K58" i="137"/>
  <c r="O58" i="137"/>
  <c r="R58" i="137"/>
  <c r="N57" i="137"/>
  <c r="K57" i="137"/>
  <c r="O57" i="137"/>
  <c r="R57" i="137"/>
  <c r="N56" i="137"/>
  <c r="K56" i="137"/>
  <c r="O56" i="137"/>
  <c r="R56" i="137"/>
  <c r="T56" i="137"/>
  <c r="S56" i="137"/>
  <c r="U56" i="137"/>
  <c r="N55" i="137"/>
  <c r="K55" i="137"/>
  <c r="O55" i="137"/>
  <c r="R55" i="137"/>
  <c r="N54" i="137"/>
  <c r="K54" i="137"/>
  <c r="O54" i="137"/>
  <c r="R54" i="137"/>
  <c r="S54" i="137"/>
  <c r="N53" i="137"/>
  <c r="K53" i="137"/>
  <c r="O53" i="137"/>
  <c r="R53" i="137"/>
  <c r="T53" i="137"/>
  <c r="S53" i="137"/>
  <c r="U53" i="137"/>
  <c r="N52" i="137"/>
  <c r="K52" i="137"/>
  <c r="O52" i="137"/>
  <c r="R52" i="137"/>
  <c r="T52" i="137"/>
  <c r="S52" i="137"/>
  <c r="U52" i="137"/>
  <c r="N51" i="137"/>
  <c r="K51" i="137"/>
  <c r="O51" i="137"/>
  <c r="R51" i="137"/>
  <c r="N50" i="137"/>
  <c r="K50" i="137"/>
  <c r="O50" i="137"/>
  <c r="R50" i="137"/>
  <c r="S50" i="137"/>
  <c r="N49" i="137"/>
  <c r="K49" i="137"/>
  <c r="O49" i="137"/>
  <c r="R49" i="137"/>
  <c r="T49" i="137"/>
  <c r="S49" i="137"/>
  <c r="U49" i="137"/>
  <c r="N48" i="137"/>
  <c r="K48" i="137"/>
  <c r="O48" i="137"/>
  <c r="R48" i="137"/>
  <c r="T48" i="137"/>
  <c r="S48" i="137"/>
  <c r="U48" i="137"/>
  <c r="N47" i="137"/>
  <c r="K47" i="137"/>
  <c r="O47" i="137"/>
  <c r="R47" i="137"/>
  <c r="N46" i="137"/>
  <c r="K46" i="137"/>
  <c r="O46" i="137"/>
  <c r="R46" i="137"/>
  <c r="S46" i="137"/>
  <c r="N45" i="137"/>
  <c r="K45" i="137"/>
  <c r="O45" i="137"/>
  <c r="R45" i="137"/>
  <c r="T45" i="137"/>
  <c r="S45" i="137"/>
  <c r="U45" i="137"/>
  <c r="N44" i="137"/>
  <c r="K44" i="137"/>
  <c r="O44" i="137"/>
  <c r="R44" i="137"/>
  <c r="N43" i="137"/>
  <c r="K43" i="137"/>
  <c r="O43" i="137"/>
  <c r="R43" i="137"/>
  <c r="S43" i="137"/>
  <c r="T43" i="137"/>
  <c r="U43" i="137"/>
  <c r="N42" i="137"/>
  <c r="K42" i="137"/>
  <c r="O42" i="137"/>
  <c r="R42" i="137"/>
  <c r="N41" i="137"/>
  <c r="K41" i="137"/>
  <c r="O41" i="137"/>
  <c r="R41" i="137"/>
  <c r="S41" i="137"/>
  <c r="T41" i="137"/>
  <c r="U41" i="137"/>
  <c r="N40" i="137"/>
  <c r="K40" i="137"/>
  <c r="O40" i="137"/>
  <c r="R40" i="137"/>
  <c r="N39" i="137"/>
  <c r="K39" i="137"/>
  <c r="O39" i="137"/>
  <c r="R39" i="137"/>
  <c r="S39" i="137"/>
  <c r="T39" i="137"/>
  <c r="U39" i="137"/>
  <c r="N38" i="137"/>
  <c r="K38" i="137"/>
  <c r="O38" i="137"/>
  <c r="R38" i="137"/>
  <c r="N37" i="137"/>
  <c r="K37" i="137"/>
  <c r="O37" i="137"/>
  <c r="R37" i="137"/>
  <c r="N36" i="137"/>
  <c r="K36" i="137"/>
  <c r="O36" i="137"/>
  <c r="R36" i="137"/>
  <c r="N35" i="137"/>
  <c r="K35" i="137"/>
  <c r="O35" i="137"/>
  <c r="R35" i="137"/>
  <c r="N34" i="137"/>
  <c r="K34" i="137"/>
  <c r="O34" i="137"/>
  <c r="R34" i="137"/>
  <c r="N33" i="137"/>
  <c r="K33" i="137"/>
  <c r="O33" i="137"/>
  <c r="R33" i="137"/>
  <c r="N32" i="137"/>
  <c r="K32" i="137"/>
  <c r="O32" i="137"/>
  <c r="R32" i="137"/>
  <c r="N31" i="137"/>
  <c r="K31" i="137"/>
  <c r="O31" i="137"/>
  <c r="R31" i="137"/>
  <c r="N30" i="137"/>
  <c r="K30" i="137"/>
  <c r="O30" i="137"/>
  <c r="R30" i="137"/>
  <c r="N29" i="137"/>
  <c r="K29" i="137"/>
  <c r="O29" i="137"/>
  <c r="R29" i="137"/>
  <c r="N28" i="137"/>
  <c r="K28" i="137"/>
  <c r="A28" i="137"/>
  <c r="A29" i="137"/>
  <c r="A30" i="137"/>
  <c r="A31" i="137"/>
  <c r="A32" i="137"/>
  <c r="A33" i="137"/>
  <c r="A34" i="137"/>
  <c r="A35" i="137"/>
  <c r="A36" i="137"/>
  <c r="A37" i="137"/>
  <c r="A38" i="137"/>
  <c r="A39" i="137"/>
  <c r="A40" i="137"/>
  <c r="A41" i="137"/>
  <c r="A42" i="137"/>
  <c r="A43" i="137"/>
  <c r="A44" i="137"/>
  <c r="A45" i="137"/>
  <c r="A46" i="137"/>
  <c r="A47" i="137"/>
  <c r="A48" i="137"/>
  <c r="A49" i="137"/>
  <c r="A50" i="137"/>
  <c r="A51" i="137"/>
  <c r="A52" i="137"/>
  <c r="A53" i="137"/>
  <c r="A54" i="137"/>
  <c r="A55" i="137"/>
  <c r="A56" i="137"/>
  <c r="A57" i="137"/>
  <c r="A58" i="137"/>
  <c r="A59" i="137"/>
  <c r="A60" i="137"/>
  <c r="A61" i="137"/>
  <c r="A62" i="137"/>
  <c r="A63" i="137"/>
  <c r="A64" i="137"/>
  <c r="A65" i="137"/>
  <c r="A66" i="137"/>
  <c r="N27" i="137"/>
  <c r="K27" i="137"/>
  <c r="N26" i="137"/>
  <c r="K26" i="137"/>
  <c r="O26" i="137"/>
  <c r="R26" i="137"/>
  <c r="T26" i="137"/>
  <c r="M20" i="137"/>
  <c r="L20" i="137"/>
  <c r="K14" i="137"/>
  <c r="K15" i="137"/>
  <c r="K16" i="137"/>
  <c r="K17" i="137"/>
  <c r="K18" i="137"/>
  <c r="K19" i="137"/>
  <c r="K20" i="137"/>
  <c r="J20" i="137"/>
  <c r="I20" i="137"/>
  <c r="H20" i="137"/>
  <c r="G20" i="137"/>
  <c r="F20" i="137"/>
  <c r="E20" i="137"/>
  <c r="D20" i="137"/>
  <c r="R19" i="137"/>
  <c r="T19" i="137"/>
  <c r="S19" i="137"/>
  <c r="U19" i="137"/>
  <c r="N19" i="137"/>
  <c r="O19" i="137"/>
  <c r="R18" i="137"/>
  <c r="T18" i="137"/>
  <c r="S18" i="137"/>
  <c r="U18" i="137"/>
  <c r="N18" i="137"/>
  <c r="O18" i="137"/>
  <c r="R17" i="137"/>
  <c r="T17" i="137"/>
  <c r="S17" i="137"/>
  <c r="U17" i="137"/>
  <c r="N17" i="137"/>
  <c r="O17" i="137"/>
  <c r="R16" i="137"/>
  <c r="T16" i="137"/>
  <c r="S16" i="137"/>
  <c r="U16" i="137"/>
  <c r="N16" i="137"/>
  <c r="O16" i="137"/>
  <c r="R15" i="137"/>
  <c r="T15" i="137"/>
  <c r="S15" i="137"/>
  <c r="U15" i="137"/>
  <c r="N15" i="137"/>
  <c r="O15" i="137"/>
  <c r="A15" i="137"/>
  <c r="A16" i="137"/>
  <c r="A17" i="137"/>
  <c r="A18" i="137"/>
  <c r="A19" i="137"/>
  <c r="R14" i="137"/>
  <c r="T14" i="137"/>
  <c r="T20" i="137"/>
  <c r="S14" i="137"/>
  <c r="N14" i="137"/>
  <c r="O14" i="137"/>
  <c r="O20" i="137"/>
  <c r="N20" i="137"/>
  <c r="R13" i="137"/>
  <c r="T13" i="137"/>
  <c r="S13" i="137"/>
  <c r="U13" i="137"/>
  <c r="N13" i="137"/>
  <c r="K13" i="137"/>
  <c r="O13" i="137"/>
  <c r="M113" i="136"/>
  <c r="L113" i="136"/>
  <c r="J113" i="136"/>
  <c r="I113" i="136"/>
  <c r="H113" i="136"/>
  <c r="G113" i="136"/>
  <c r="F113" i="136"/>
  <c r="E113" i="136"/>
  <c r="D113" i="136"/>
  <c r="N112" i="136"/>
  <c r="K112" i="136"/>
  <c r="O112" i="136"/>
  <c r="R112" i="136"/>
  <c r="N111" i="136"/>
  <c r="K111" i="136"/>
  <c r="O111" i="136"/>
  <c r="R111" i="136"/>
  <c r="N110" i="136"/>
  <c r="K110" i="136"/>
  <c r="O110" i="136"/>
  <c r="R110" i="136"/>
  <c r="N109" i="136"/>
  <c r="K109" i="136"/>
  <c r="O109" i="136"/>
  <c r="R109" i="136"/>
  <c r="N108" i="136"/>
  <c r="K108" i="136"/>
  <c r="O108" i="136"/>
  <c r="R108" i="136"/>
  <c r="N107" i="136"/>
  <c r="K107" i="136"/>
  <c r="O107" i="136"/>
  <c r="R107" i="136"/>
  <c r="N106" i="136"/>
  <c r="K106" i="136"/>
  <c r="O106" i="136"/>
  <c r="R106" i="136"/>
  <c r="N105" i="136"/>
  <c r="K105" i="136"/>
  <c r="O105" i="136"/>
  <c r="R105" i="136"/>
  <c r="N104" i="136"/>
  <c r="K104" i="136"/>
  <c r="O104" i="136"/>
  <c r="R104" i="136"/>
  <c r="N103" i="136"/>
  <c r="K103" i="136"/>
  <c r="O103" i="136"/>
  <c r="R103" i="136"/>
  <c r="N102" i="136"/>
  <c r="K102" i="136"/>
  <c r="O102" i="136"/>
  <c r="R102" i="136"/>
  <c r="N101" i="136"/>
  <c r="K101" i="136"/>
  <c r="O101" i="136"/>
  <c r="R101" i="136"/>
  <c r="N100" i="136"/>
  <c r="K100" i="136"/>
  <c r="O100" i="136"/>
  <c r="R100" i="136"/>
  <c r="N99" i="136"/>
  <c r="K99" i="136"/>
  <c r="O99" i="136"/>
  <c r="R99" i="136"/>
  <c r="N98" i="136"/>
  <c r="K98" i="136"/>
  <c r="O98" i="136"/>
  <c r="R98" i="136"/>
  <c r="N97" i="136"/>
  <c r="K97" i="136"/>
  <c r="O97" i="136"/>
  <c r="R97" i="136"/>
  <c r="N96" i="136"/>
  <c r="K96" i="136"/>
  <c r="O96" i="136"/>
  <c r="R96" i="136"/>
  <c r="N95" i="136"/>
  <c r="K95" i="136"/>
  <c r="O95" i="136"/>
  <c r="R95" i="136"/>
  <c r="N94" i="136"/>
  <c r="K94" i="136"/>
  <c r="O94" i="136"/>
  <c r="R94" i="136"/>
  <c r="N93" i="136"/>
  <c r="K93" i="136"/>
  <c r="O93" i="136"/>
  <c r="R93" i="136"/>
  <c r="N92" i="136"/>
  <c r="K92" i="136"/>
  <c r="O92" i="136"/>
  <c r="R92" i="136"/>
  <c r="N91" i="136"/>
  <c r="K91" i="136"/>
  <c r="O91" i="136"/>
  <c r="R91" i="136"/>
  <c r="N90" i="136"/>
  <c r="K90" i="136"/>
  <c r="O90" i="136"/>
  <c r="R90" i="136"/>
  <c r="N89" i="136"/>
  <c r="K89" i="136"/>
  <c r="O89" i="136"/>
  <c r="R89" i="136"/>
  <c r="N88" i="136"/>
  <c r="K88" i="136"/>
  <c r="O88" i="136"/>
  <c r="R88" i="136"/>
  <c r="N87" i="136"/>
  <c r="K87" i="136"/>
  <c r="N86" i="136"/>
  <c r="K86" i="136"/>
  <c r="O86" i="136"/>
  <c r="R86" i="136"/>
  <c r="N85" i="136"/>
  <c r="K85" i="136"/>
  <c r="N84" i="136"/>
  <c r="K84" i="136"/>
  <c r="O84" i="136"/>
  <c r="R84" i="136"/>
  <c r="N83" i="136"/>
  <c r="K83" i="136"/>
  <c r="N82" i="136"/>
  <c r="K82" i="136"/>
  <c r="O82" i="136"/>
  <c r="R82" i="136"/>
  <c r="N81" i="136"/>
  <c r="K81" i="136"/>
  <c r="N80" i="136"/>
  <c r="K80" i="136"/>
  <c r="O80" i="136"/>
  <c r="R80" i="136"/>
  <c r="N79" i="136"/>
  <c r="K79" i="136"/>
  <c r="N78" i="136"/>
  <c r="K78" i="136"/>
  <c r="O78" i="136"/>
  <c r="R78" i="136"/>
  <c r="N77" i="136"/>
  <c r="K77" i="136"/>
  <c r="N76" i="136"/>
  <c r="K76" i="136"/>
  <c r="N75" i="136"/>
  <c r="K75" i="136"/>
  <c r="N74" i="136"/>
  <c r="K74" i="136"/>
  <c r="A74" i="136"/>
  <c r="A75" i="136"/>
  <c r="A76" i="136"/>
  <c r="A77" i="136"/>
  <c r="A78" i="136"/>
  <c r="A79" i="136"/>
  <c r="A80" i="136"/>
  <c r="A81" i="136"/>
  <c r="A82" i="136"/>
  <c r="A83" i="136"/>
  <c r="A84" i="136"/>
  <c r="A85" i="136"/>
  <c r="A86" i="136"/>
  <c r="A87" i="136"/>
  <c r="A88" i="136"/>
  <c r="A89" i="136"/>
  <c r="A90" i="136"/>
  <c r="A91" i="136"/>
  <c r="A92" i="136"/>
  <c r="A93" i="136"/>
  <c r="A94" i="136"/>
  <c r="A95" i="136"/>
  <c r="A96" i="136"/>
  <c r="A97" i="136"/>
  <c r="A98" i="136"/>
  <c r="A99" i="136"/>
  <c r="A100" i="136"/>
  <c r="A101" i="136"/>
  <c r="A102" i="136"/>
  <c r="A103" i="136"/>
  <c r="A104" i="136"/>
  <c r="A105" i="136"/>
  <c r="A106" i="136"/>
  <c r="A107" i="136"/>
  <c r="A108" i="136"/>
  <c r="A109" i="136"/>
  <c r="A110" i="136"/>
  <c r="A111" i="136"/>
  <c r="A112" i="136"/>
  <c r="N73" i="136"/>
  <c r="K73" i="136"/>
  <c r="O73" i="136"/>
  <c r="N72" i="136"/>
  <c r="K72" i="136"/>
  <c r="O72" i="136"/>
  <c r="R72" i="136"/>
  <c r="T72" i="136"/>
  <c r="S72" i="136"/>
  <c r="U72" i="136"/>
  <c r="M67" i="136"/>
  <c r="L67" i="136"/>
  <c r="J67" i="136"/>
  <c r="I67" i="136"/>
  <c r="H67" i="136"/>
  <c r="G67" i="136"/>
  <c r="F67" i="136"/>
  <c r="E67" i="136"/>
  <c r="D67" i="136"/>
  <c r="N66" i="136"/>
  <c r="K66" i="136"/>
  <c r="N65" i="136"/>
  <c r="K65" i="136"/>
  <c r="N64" i="136"/>
  <c r="K64" i="136"/>
  <c r="O64" i="136"/>
  <c r="R64" i="136"/>
  <c r="S64" i="136"/>
  <c r="T64" i="136"/>
  <c r="N63" i="136"/>
  <c r="K63" i="136"/>
  <c r="O63" i="136"/>
  <c r="R63" i="136"/>
  <c r="T63" i="136"/>
  <c r="N62" i="136"/>
  <c r="K62" i="136"/>
  <c r="N61" i="136"/>
  <c r="K61" i="136"/>
  <c r="N60" i="136"/>
  <c r="K60" i="136"/>
  <c r="O60" i="136"/>
  <c r="R60" i="136"/>
  <c r="S60" i="136"/>
  <c r="T60" i="136"/>
  <c r="N59" i="136"/>
  <c r="K59" i="136"/>
  <c r="O59" i="136"/>
  <c r="R59" i="136"/>
  <c r="T59" i="136"/>
  <c r="N58" i="136"/>
  <c r="K58" i="136"/>
  <c r="N57" i="136"/>
  <c r="K57" i="136"/>
  <c r="N56" i="136"/>
  <c r="K56" i="136"/>
  <c r="O56" i="136"/>
  <c r="R56" i="136"/>
  <c r="S56" i="136"/>
  <c r="T56" i="136"/>
  <c r="N55" i="136"/>
  <c r="K55" i="136"/>
  <c r="O55" i="136"/>
  <c r="R55" i="136"/>
  <c r="T55" i="136"/>
  <c r="N54" i="136"/>
  <c r="K54" i="136"/>
  <c r="N53" i="136"/>
  <c r="K53" i="136"/>
  <c r="N52" i="136"/>
  <c r="K52" i="136"/>
  <c r="O52" i="136"/>
  <c r="R52" i="136"/>
  <c r="N51" i="136"/>
  <c r="K51" i="136"/>
  <c r="O51" i="136"/>
  <c r="R51" i="136"/>
  <c r="T51" i="136"/>
  <c r="N50" i="136"/>
  <c r="K50" i="136"/>
  <c r="N49" i="136"/>
  <c r="K49" i="136"/>
  <c r="N48" i="136"/>
  <c r="K48" i="136"/>
  <c r="O48" i="136"/>
  <c r="R48" i="136"/>
  <c r="N47" i="136"/>
  <c r="K47" i="136"/>
  <c r="O47" i="136"/>
  <c r="R47" i="136"/>
  <c r="T47" i="136"/>
  <c r="N46" i="136"/>
  <c r="K46" i="136"/>
  <c r="O46" i="136"/>
  <c r="R46" i="136"/>
  <c r="T46" i="136"/>
  <c r="N45" i="136"/>
  <c r="K45" i="136"/>
  <c r="O45" i="136"/>
  <c r="R45" i="136"/>
  <c r="T45" i="136"/>
  <c r="N44" i="136"/>
  <c r="K44" i="136"/>
  <c r="O44" i="136"/>
  <c r="R44" i="136"/>
  <c r="T44" i="136"/>
  <c r="N43" i="136"/>
  <c r="K43" i="136"/>
  <c r="O43" i="136"/>
  <c r="R43" i="136"/>
  <c r="T43" i="136"/>
  <c r="N42" i="136"/>
  <c r="K42" i="136"/>
  <c r="O42" i="136"/>
  <c r="R42" i="136"/>
  <c r="T42" i="136"/>
  <c r="N41" i="136"/>
  <c r="K41" i="136"/>
  <c r="O41" i="136"/>
  <c r="R41" i="136"/>
  <c r="T41" i="136"/>
  <c r="N40" i="136"/>
  <c r="K40" i="136"/>
  <c r="O40" i="136"/>
  <c r="R40" i="136"/>
  <c r="T40" i="136"/>
  <c r="N39" i="136"/>
  <c r="K39" i="136"/>
  <c r="O39" i="136"/>
  <c r="R39" i="136"/>
  <c r="T39" i="136"/>
  <c r="N38" i="136"/>
  <c r="K38" i="136"/>
  <c r="O38" i="136"/>
  <c r="R38" i="136"/>
  <c r="T38" i="136"/>
  <c r="N37" i="136"/>
  <c r="K37" i="136"/>
  <c r="O37" i="136"/>
  <c r="R37" i="136"/>
  <c r="T37" i="136"/>
  <c r="R36" i="136"/>
  <c r="T36" i="136"/>
  <c r="R35" i="136"/>
  <c r="T35" i="136"/>
  <c r="R34" i="136"/>
  <c r="T34" i="136"/>
  <c r="R33" i="136"/>
  <c r="T33" i="136"/>
  <c r="R32" i="136"/>
  <c r="T32" i="136"/>
  <c r="R31" i="136"/>
  <c r="T31" i="136"/>
  <c r="R30" i="136"/>
  <c r="T30" i="136"/>
  <c r="R29" i="136"/>
  <c r="T29" i="136"/>
  <c r="R28" i="136"/>
  <c r="T28" i="136"/>
  <c r="A28" i="136"/>
  <c r="A29" i="136"/>
  <c r="A30" i="136"/>
  <c r="A31" i="136"/>
  <c r="A32" i="136"/>
  <c r="A33" i="136"/>
  <c r="A34" i="136"/>
  <c r="A35" i="136"/>
  <c r="A36" i="136"/>
  <c r="A37" i="136"/>
  <c r="A38" i="136"/>
  <c r="A39" i="136"/>
  <c r="A40" i="136"/>
  <c r="A41" i="136"/>
  <c r="A42" i="136"/>
  <c r="A43" i="136"/>
  <c r="A44" i="136"/>
  <c r="A45" i="136"/>
  <c r="A46" i="136"/>
  <c r="A47" i="136"/>
  <c r="A48" i="136"/>
  <c r="A49" i="136"/>
  <c r="A50" i="136"/>
  <c r="A51" i="136"/>
  <c r="A52" i="136"/>
  <c r="A53" i="136"/>
  <c r="A54" i="136"/>
  <c r="A55" i="136"/>
  <c r="A56" i="136"/>
  <c r="A57" i="136"/>
  <c r="A58" i="136"/>
  <c r="A59" i="136"/>
  <c r="A60" i="136"/>
  <c r="A61" i="136"/>
  <c r="A62" i="136"/>
  <c r="A63" i="136"/>
  <c r="A64" i="136"/>
  <c r="A65" i="136"/>
  <c r="A66" i="136"/>
  <c r="R27" i="136"/>
  <c r="T27" i="136"/>
  <c r="N67" i="136"/>
  <c r="N26" i="136"/>
  <c r="K26" i="136"/>
  <c r="O26" i="136"/>
  <c r="R26" i="136"/>
  <c r="M20" i="136"/>
  <c r="L20" i="136"/>
  <c r="J20" i="136"/>
  <c r="I20" i="136"/>
  <c r="H20" i="136"/>
  <c r="G20" i="136"/>
  <c r="F20" i="136"/>
  <c r="E20" i="136"/>
  <c r="D20" i="136"/>
  <c r="R19" i="136"/>
  <c r="T19" i="136"/>
  <c r="S19" i="136"/>
  <c r="U19" i="136"/>
  <c r="N19" i="136"/>
  <c r="K19" i="136"/>
  <c r="O19" i="136"/>
  <c r="R18" i="136"/>
  <c r="T18" i="136"/>
  <c r="S18" i="136"/>
  <c r="U18" i="136"/>
  <c r="N18" i="136"/>
  <c r="K18" i="136"/>
  <c r="O18" i="136"/>
  <c r="R17" i="136"/>
  <c r="T17" i="136"/>
  <c r="S17" i="136"/>
  <c r="U17" i="136"/>
  <c r="N17" i="136"/>
  <c r="K17" i="136"/>
  <c r="O17" i="136"/>
  <c r="R16" i="136"/>
  <c r="T16" i="136"/>
  <c r="N16" i="136"/>
  <c r="K16" i="136"/>
  <c r="O16" i="136"/>
  <c r="R15" i="136"/>
  <c r="S15" i="136"/>
  <c r="N15" i="136"/>
  <c r="K15" i="136"/>
  <c r="A15" i="136"/>
  <c r="A16" i="136"/>
  <c r="A17" i="136"/>
  <c r="A18" i="136"/>
  <c r="A19" i="136"/>
  <c r="R14" i="136"/>
  <c r="N14" i="136"/>
  <c r="N20" i="136"/>
  <c r="K14" i="136"/>
  <c r="R13" i="136"/>
  <c r="S13" i="136"/>
  <c r="T13" i="136"/>
  <c r="U13" i="136"/>
  <c r="N13" i="136"/>
  <c r="K13" i="136"/>
  <c r="O13" i="136"/>
  <c r="M113" i="135"/>
  <c r="L113" i="135"/>
  <c r="J113" i="135"/>
  <c r="I113" i="135"/>
  <c r="H113" i="135"/>
  <c r="G113" i="135"/>
  <c r="F113" i="135"/>
  <c r="E113" i="135"/>
  <c r="D113" i="135"/>
  <c r="N112" i="135"/>
  <c r="K112" i="135"/>
  <c r="O112" i="135"/>
  <c r="R112" i="135"/>
  <c r="N111" i="135"/>
  <c r="K111" i="135"/>
  <c r="O111" i="135"/>
  <c r="R111" i="135"/>
  <c r="N110" i="135"/>
  <c r="K110" i="135"/>
  <c r="O110" i="135"/>
  <c r="R110" i="135"/>
  <c r="N109" i="135"/>
  <c r="K109" i="135"/>
  <c r="O109" i="135"/>
  <c r="R109" i="135"/>
  <c r="N108" i="135"/>
  <c r="K108" i="135"/>
  <c r="O108" i="135"/>
  <c r="R108" i="135"/>
  <c r="N107" i="135"/>
  <c r="K107" i="135"/>
  <c r="O107" i="135"/>
  <c r="R107" i="135"/>
  <c r="N106" i="135"/>
  <c r="K106" i="135"/>
  <c r="O106" i="135"/>
  <c r="R106" i="135"/>
  <c r="N105" i="135"/>
  <c r="K105" i="135"/>
  <c r="O105" i="135"/>
  <c r="R105" i="135"/>
  <c r="N104" i="135"/>
  <c r="K104" i="135"/>
  <c r="O104" i="135"/>
  <c r="R104" i="135"/>
  <c r="N103" i="135"/>
  <c r="K103" i="135"/>
  <c r="O103" i="135"/>
  <c r="R103" i="135"/>
  <c r="N102" i="135"/>
  <c r="K102" i="135"/>
  <c r="O102" i="135"/>
  <c r="R102" i="135"/>
  <c r="N101" i="135"/>
  <c r="K101" i="135"/>
  <c r="O101" i="135"/>
  <c r="R101" i="135"/>
  <c r="N100" i="135"/>
  <c r="K100" i="135"/>
  <c r="O100" i="135"/>
  <c r="R100" i="135"/>
  <c r="N99" i="135"/>
  <c r="K99" i="135"/>
  <c r="O99" i="135"/>
  <c r="R99" i="135"/>
  <c r="N98" i="135"/>
  <c r="K98" i="135"/>
  <c r="O98" i="135"/>
  <c r="R98" i="135"/>
  <c r="N97" i="135"/>
  <c r="K97" i="135"/>
  <c r="O97" i="135"/>
  <c r="R97" i="135"/>
  <c r="N96" i="135"/>
  <c r="K96" i="135"/>
  <c r="O96" i="135"/>
  <c r="R96" i="135"/>
  <c r="N95" i="135"/>
  <c r="K95" i="135"/>
  <c r="O95" i="135"/>
  <c r="R95" i="135"/>
  <c r="N94" i="135"/>
  <c r="K94" i="135"/>
  <c r="O94" i="135"/>
  <c r="R94" i="135"/>
  <c r="N93" i="135"/>
  <c r="K93" i="135"/>
  <c r="O93" i="135"/>
  <c r="R93" i="135"/>
  <c r="N92" i="135"/>
  <c r="K92" i="135"/>
  <c r="O92" i="135"/>
  <c r="R92" i="135"/>
  <c r="N91" i="135"/>
  <c r="K91" i="135"/>
  <c r="O91" i="135"/>
  <c r="R91" i="135"/>
  <c r="N90" i="135"/>
  <c r="K90" i="135"/>
  <c r="O90" i="135"/>
  <c r="R90" i="135"/>
  <c r="N89" i="135"/>
  <c r="K89" i="135"/>
  <c r="O89" i="135"/>
  <c r="R89" i="135"/>
  <c r="N88" i="135"/>
  <c r="K88" i="135"/>
  <c r="O88" i="135"/>
  <c r="R88" i="135"/>
  <c r="N87" i="135"/>
  <c r="K87" i="135"/>
  <c r="O87" i="135"/>
  <c r="R87" i="135"/>
  <c r="N86" i="135"/>
  <c r="K86" i="135"/>
  <c r="O86" i="135"/>
  <c r="R86" i="135"/>
  <c r="N85" i="135"/>
  <c r="K85" i="135"/>
  <c r="O85" i="135"/>
  <c r="R85" i="135"/>
  <c r="N84" i="135"/>
  <c r="K84" i="135"/>
  <c r="O84" i="135"/>
  <c r="R84" i="135"/>
  <c r="N83" i="135"/>
  <c r="K83" i="135"/>
  <c r="O83" i="135"/>
  <c r="R83" i="135"/>
  <c r="N82" i="135"/>
  <c r="K82" i="135"/>
  <c r="O82" i="135"/>
  <c r="R82" i="135"/>
  <c r="N81" i="135"/>
  <c r="K81" i="135"/>
  <c r="N80" i="135"/>
  <c r="K80" i="135"/>
  <c r="N79" i="135"/>
  <c r="K79" i="135"/>
  <c r="N78" i="135"/>
  <c r="K78" i="135"/>
  <c r="N77" i="135"/>
  <c r="K77" i="135"/>
  <c r="N76" i="135"/>
  <c r="K76" i="135"/>
  <c r="N75" i="135"/>
  <c r="K75" i="135"/>
  <c r="A74" i="135"/>
  <c r="A75" i="135"/>
  <c r="A76" i="135"/>
  <c r="A77" i="135"/>
  <c r="A78" i="135"/>
  <c r="A79" i="135"/>
  <c r="A80" i="135"/>
  <c r="A81" i="135"/>
  <c r="A82" i="135"/>
  <c r="A83" i="135"/>
  <c r="A84" i="135"/>
  <c r="A85" i="135"/>
  <c r="A86" i="135"/>
  <c r="A87" i="135"/>
  <c r="A88" i="135"/>
  <c r="A89" i="135"/>
  <c r="A90" i="135"/>
  <c r="A91" i="135"/>
  <c r="A92" i="135"/>
  <c r="A93" i="135"/>
  <c r="A94" i="135"/>
  <c r="A95" i="135"/>
  <c r="A96" i="135"/>
  <c r="A97" i="135"/>
  <c r="A98" i="135"/>
  <c r="A99" i="135"/>
  <c r="A100" i="135"/>
  <c r="A101" i="135"/>
  <c r="A102" i="135"/>
  <c r="A103" i="135"/>
  <c r="A104" i="135"/>
  <c r="A105" i="135"/>
  <c r="A106" i="135"/>
  <c r="A107" i="135"/>
  <c r="A108" i="135"/>
  <c r="A109" i="135"/>
  <c r="A110" i="135"/>
  <c r="A111" i="135"/>
  <c r="A112" i="135"/>
  <c r="N74" i="135"/>
  <c r="K74" i="135"/>
  <c r="O74" i="135"/>
  <c r="R74" i="135"/>
  <c r="N73" i="135"/>
  <c r="K73" i="135"/>
  <c r="N72" i="135"/>
  <c r="K72" i="135"/>
  <c r="O72" i="135"/>
  <c r="R72" i="135"/>
  <c r="T72" i="135"/>
  <c r="M67" i="135"/>
  <c r="L67" i="135"/>
  <c r="J67" i="135"/>
  <c r="I67" i="135"/>
  <c r="H67" i="135"/>
  <c r="G67" i="135"/>
  <c r="F67" i="135"/>
  <c r="E67" i="135"/>
  <c r="D67" i="135"/>
  <c r="N66" i="135"/>
  <c r="K66" i="135"/>
  <c r="N65" i="135"/>
  <c r="K65" i="135"/>
  <c r="O65" i="135"/>
  <c r="R65" i="135"/>
  <c r="N64" i="135"/>
  <c r="K64" i="135"/>
  <c r="N63" i="135"/>
  <c r="K63" i="135"/>
  <c r="O63" i="135"/>
  <c r="R63" i="135"/>
  <c r="N62" i="135"/>
  <c r="K62" i="135"/>
  <c r="N61" i="135"/>
  <c r="K61" i="135"/>
  <c r="O61" i="135"/>
  <c r="R61" i="135"/>
  <c r="N60" i="135"/>
  <c r="K60" i="135"/>
  <c r="N59" i="135"/>
  <c r="K59" i="135"/>
  <c r="O59" i="135"/>
  <c r="R59" i="135"/>
  <c r="N58" i="135"/>
  <c r="K58" i="135"/>
  <c r="N57" i="135"/>
  <c r="K57" i="135"/>
  <c r="O57" i="135"/>
  <c r="R57" i="135"/>
  <c r="N56" i="135"/>
  <c r="K56" i="135"/>
  <c r="N55" i="135"/>
  <c r="K55" i="135"/>
  <c r="O55" i="135"/>
  <c r="R55" i="135"/>
  <c r="N54" i="135"/>
  <c r="K54" i="135"/>
  <c r="N53" i="135"/>
  <c r="K53" i="135"/>
  <c r="O53" i="135"/>
  <c r="R53" i="135"/>
  <c r="N52" i="135"/>
  <c r="K52" i="135"/>
  <c r="N51" i="135"/>
  <c r="K51" i="135"/>
  <c r="O51" i="135"/>
  <c r="R51" i="135"/>
  <c r="N50" i="135"/>
  <c r="K50" i="135"/>
  <c r="N49" i="135"/>
  <c r="K49" i="135"/>
  <c r="O49" i="135"/>
  <c r="R49" i="135"/>
  <c r="N48" i="135"/>
  <c r="K48" i="135"/>
  <c r="N47" i="135"/>
  <c r="K47" i="135"/>
  <c r="O47" i="135"/>
  <c r="R47" i="135"/>
  <c r="N46" i="135"/>
  <c r="K46" i="135"/>
  <c r="N45" i="135"/>
  <c r="K45" i="135"/>
  <c r="O45" i="135"/>
  <c r="R45" i="135"/>
  <c r="N44" i="135"/>
  <c r="K44" i="135"/>
  <c r="N43" i="135"/>
  <c r="K43" i="135"/>
  <c r="O43" i="135"/>
  <c r="R43" i="135"/>
  <c r="N42" i="135"/>
  <c r="K42" i="135"/>
  <c r="O42" i="135"/>
  <c r="R42" i="135"/>
  <c r="N41" i="135"/>
  <c r="K41" i="135"/>
  <c r="O41" i="135"/>
  <c r="R41" i="135"/>
  <c r="N40" i="135"/>
  <c r="K40" i="135"/>
  <c r="O40" i="135"/>
  <c r="R40" i="135"/>
  <c r="N39" i="135"/>
  <c r="K39" i="135"/>
  <c r="O39" i="135"/>
  <c r="R39" i="135"/>
  <c r="N38" i="135"/>
  <c r="K38" i="135"/>
  <c r="O38" i="135"/>
  <c r="R38" i="135"/>
  <c r="N37" i="135"/>
  <c r="K37" i="135"/>
  <c r="O37" i="135"/>
  <c r="R37" i="135"/>
  <c r="N36" i="135"/>
  <c r="K36" i="135"/>
  <c r="O36" i="135"/>
  <c r="R36" i="135"/>
  <c r="N35" i="135"/>
  <c r="K35" i="135"/>
  <c r="O35" i="135"/>
  <c r="R35" i="135"/>
  <c r="N34" i="135"/>
  <c r="K34" i="135"/>
  <c r="O34" i="135"/>
  <c r="R34" i="135"/>
  <c r="N33" i="135"/>
  <c r="K33" i="135"/>
  <c r="O33" i="135"/>
  <c r="R33" i="135"/>
  <c r="N32" i="135"/>
  <c r="K32" i="135"/>
  <c r="O32" i="135"/>
  <c r="R32" i="135"/>
  <c r="N31" i="135"/>
  <c r="K31" i="135"/>
  <c r="O31" i="135"/>
  <c r="R31" i="135"/>
  <c r="N30" i="135"/>
  <c r="K30" i="135"/>
  <c r="N29" i="135"/>
  <c r="K29" i="135"/>
  <c r="N28" i="135"/>
  <c r="K28" i="135"/>
  <c r="A28" i="135"/>
  <c r="A29" i="135"/>
  <c r="A30" i="135"/>
  <c r="A31" i="135"/>
  <c r="A32" i="135"/>
  <c r="A33" i="135"/>
  <c r="A34" i="135"/>
  <c r="A35" i="135"/>
  <c r="A36" i="135"/>
  <c r="A37" i="135"/>
  <c r="A38" i="135"/>
  <c r="A39" i="135"/>
  <c r="A40" i="135"/>
  <c r="A41" i="135"/>
  <c r="A42" i="135"/>
  <c r="A43" i="135"/>
  <c r="A44" i="135"/>
  <c r="A45" i="135"/>
  <c r="A46" i="135"/>
  <c r="A47" i="135"/>
  <c r="A48" i="135"/>
  <c r="A49" i="135"/>
  <c r="A50" i="135"/>
  <c r="A51" i="135"/>
  <c r="A52" i="135"/>
  <c r="A53" i="135"/>
  <c r="A54" i="135"/>
  <c r="A55" i="135"/>
  <c r="A56" i="135"/>
  <c r="A57" i="135"/>
  <c r="A58" i="135"/>
  <c r="A59" i="135"/>
  <c r="A60" i="135"/>
  <c r="A61" i="135"/>
  <c r="A62" i="135"/>
  <c r="A63" i="135"/>
  <c r="A64" i="135"/>
  <c r="A65" i="135"/>
  <c r="A66" i="135"/>
  <c r="N27" i="135"/>
  <c r="K27" i="135"/>
  <c r="N26" i="135"/>
  <c r="K26" i="135"/>
  <c r="O26" i="135"/>
  <c r="R26" i="135"/>
  <c r="M20" i="135"/>
  <c r="L20" i="135"/>
  <c r="J20" i="135"/>
  <c r="I20" i="135"/>
  <c r="H20" i="135"/>
  <c r="G20" i="135"/>
  <c r="F20" i="135"/>
  <c r="E20" i="135"/>
  <c r="D20" i="135"/>
  <c r="R19" i="135"/>
  <c r="T19" i="135"/>
  <c r="N19" i="135"/>
  <c r="K19" i="135"/>
  <c r="O19" i="135"/>
  <c r="R18" i="135"/>
  <c r="T18" i="135"/>
  <c r="N18" i="135"/>
  <c r="K18" i="135"/>
  <c r="O18" i="135"/>
  <c r="R17" i="135"/>
  <c r="T17" i="135"/>
  <c r="N17" i="135"/>
  <c r="K17" i="135"/>
  <c r="O17" i="135"/>
  <c r="R16" i="135"/>
  <c r="T16" i="135"/>
  <c r="N16" i="135"/>
  <c r="K16" i="135"/>
  <c r="O16" i="135"/>
  <c r="R15" i="135"/>
  <c r="T15" i="135"/>
  <c r="N15" i="135"/>
  <c r="K15" i="135"/>
  <c r="O15" i="135"/>
  <c r="A15" i="135"/>
  <c r="A16" i="135"/>
  <c r="A17" i="135"/>
  <c r="A18" i="135"/>
  <c r="A19" i="135"/>
  <c r="R14" i="135"/>
  <c r="T14" i="135"/>
  <c r="N14" i="135"/>
  <c r="K14" i="135"/>
  <c r="O14" i="135"/>
  <c r="O20" i="135"/>
  <c r="K20" i="135"/>
  <c r="R13" i="135"/>
  <c r="S13" i="135"/>
  <c r="T13" i="135"/>
  <c r="U13" i="135"/>
  <c r="N13" i="135"/>
  <c r="K13" i="135"/>
  <c r="O13" i="135"/>
  <c r="M113" i="134"/>
  <c r="L113" i="134"/>
  <c r="J113" i="134"/>
  <c r="I113" i="134"/>
  <c r="H113" i="134"/>
  <c r="G113" i="134"/>
  <c r="F113" i="134"/>
  <c r="E113" i="134"/>
  <c r="D113" i="134"/>
  <c r="N112" i="134"/>
  <c r="K112" i="134"/>
  <c r="O112" i="134"/>
  <c r="R112" i="134"/>
  <c r="T112" i="134"/>
  <c r="N111" i="134"/>
  <c r="K111" i="134"/>
  <c r="N110" i="134"/>
  <c r="K110" i="134"/>
  <c r="N109" i="134"/>
  <c r="K109" i="134"/>
  <c r="O109" i="134"/>
  <c r="R109" i="134"/>
  <c r="N108" i="134"/>
  <c r="K108" i="134"/>
  <c r="O108" i="134"/>
  <c r="R108" i="134"/>
  <c r="T108" i="134"/>
  <c r="N107" i="134"/>
  <c r="K107" i="134"/>
  <c r="N106" i="134"/>
  <c r="K106" i="134"/>
  <c r="N105" i="134"/>
  <c r="K105" i="134"/>
  <c r="O105" i="134"/>
  <c r="R105" i="134"/>
  <c r="N104" i="134"/>
  <c r="K104" i="134"/>
  <c r="O104" i="134"/>
  <c r="R104" i="134"/>
  <c r="T104" i="134"/>
  <c r="N103" i="134"/>
  <c r="K103" i="134"/>
  <c r="N102" i="134"/>
  <c r="K102" i="134"/>
  <c r="N101" i="134"/>
  <c r="K101" i="134"/>
  <c r="O101" i="134"/>
  <c r="R101" i="134"/>
  <c r="N100" i="134"/>
  <c r="K100" i="134"/>
  <c r="O100" i="134"/>
  <c r="R100" i="134"/>
  <c r="T100" i="134"/>
  <c r="N99" i="134"/>
  <c r="K99" i="134"/>
  <c r="N98" i="134"/>
  <c r="K98" i="134"/>
  <c r="N97" i="134"/>
  <c r="K97" i="134"/>
  <c r="O97" i="134"/>
  <c r="R97" i="134"/>
  <c r="N96" i="134"/>
  <c r="K96" i="134"/>
  <c r="O96" i="134"/>
  <c r="R96" i="134"/>
  <c r="T96" i="134"/>
  <c r="N95" i="134"/>
  <c r="K95" i="134"/>
  <c r="N94" i="134"/>
  <c r="K94" i="134"/>
  <c r="O94" i="134"/>
  <c r="R94" i="134"/>
  <c r="N93" i="134"/>
  <c r="K93" i="134"/>
  <c r="N92" i="134"/>
  <c r="K92" i="134"/>
  <c r="O92" i="134"/>
  <c r="R92" i="134"/>
  <c r="N91" i="134"/>
  <c r="K91" i="134"/>
  <c r="N90" i="134"/>
  <c r="K90" i="134"/>
  <c r="O90" i="134"/>
  <c r="R90" i="134"/>
  <c r="N89" i="134"/>
  <c r="K89" i="134"/>
  <c r="N88" i="134"/>
  <c r="K88" i="134"/>
  <c r="O88" i="134"/>
  <c r="R88" i="134"/>
  <c r="N87" i="134"/>
  <c r="K87" i="134"/>
  <c r="N86" i="134"/>
  <c r="K86" i="134"/>
  <c r="O86" i="134"/>
  <c r="R86" i="134"/>
  <c r="N85" i="134"/>
  <c r="K85" i="134"/>
  <c r="N84" i="134"/>
  <c r="K84" i="134"/>
  <c r="O84" i="134"/>
  <c r="R84" i="134"/>
  <c r="N83" i="134"/>
  <c r="K83" i="134"/>
  <c r="N82" i="134"/>
  <c r="K82" i="134"/>
  <c r="O82" i="134"/>
  <c r="R82" i="134"/>
  <c r="N81" i="134"/>
  <c r="K81" i="134"/>
  <c r="O81" i="134"/>
  <c r="R81" i="134"/>
  <c r="S81" i="134"/>
  <c r="T81" i="134"/>
  <c r="N80" i="134"/>
  <c r="K80" i="134"/>
  <c r="O80" i="134"/>
  <c r="R80" i="134"/>
  <c r="N79" i="134"/>
  <c r="K79" i="134"/>
  <c r="O79" i="134"/>
  <c r="R79" i="134"/>
  <c r="S79" i="134"/>
  <c r="T79" i="134"/>
  <c r="U79" i="134"/>
  <c r="N78" i="134"/>
  <c r="K78" i="134"/>
  <c r="O78" i="134"/>
  <c r="R78" i="134"/>
  <c r="N77" i="134"/>
  <c r="K77" i="134"/>
  <c r="O77" i="134"/>
  <c r="R77" i="134"/>
  <c r="S77" i="134"/>
  <c r="T77" i="134"/>
  <c r="U77" i="134"/>
  <c r="N76" i="134"/>
  <c r="K76" i="134"/>
  <c r="O76" i="134"/>
  <c r="R76" i="134"/>
  <c r="N75" i="134"/>
  <c r="K75" i="134"/>
  <c r="O75" i="134"/>
  <c r="R75" i="134"/>
  <c r="S75" i="134"/>
  <c r="T75" i="134"/>
  <c r="U75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N74" i="134"/>
  <c r="K74" i="134"/>
  <c r="O74" i="134"/>
  <c r="R74" i="134"/>
  <c r="N73" i="134"/>
  <c r="K73" i="134"/>
  <c r="N72" i="134"/>
  <c r="K72" i="134"/>
  <c r="O72" i="134"/>
  <c r="R72" i="134"/>
  <c r="T72" i="134"/>
  <c r="M67" i="134"/>
  <c r="L67" i="134"/>
  <c r="J67" i="134"/>
  <c r="I67" i="134"/>
  <c r="H67" i="134"/>
  <c r="G67" i="134"/>
  <c r="F67" i="134"/>
  <c r="E67" i="134"/>
  <c r="D67" i="134"/>
  <c r="N66" i="134"/>
  <c r="K66" i="134"/>
  <c r="O66" i="134"/>
  <c r="R66" i="134"/>
  <c r="N65" i="134"/>
  <c r="K65" i="134"/>
  <c r="O65" i="134"/>
  <c r="R65" i="134"/>
  <c r="N64" i="134"/>
  <c r="K64" i="134"/>
  <c r="O64" i="134"/>
  <c r="R64" i="134"/>
  <c r="N63" i="134"/>
  <c r="K63" i="134"/>
  <c r="O63" i="134"/>
  <c r="R63" i="134"/>
  <c r="N62" i="134"/>
  <c r="K62" i="134"/>
  <c r="O62" i="134"/>
  <c r="R62" i="134"/>
  <c r="N61" i="134"/>
  <c r="K61" i="134"/>
  <c r="O61" i="134"/>
  <c r="R61" i="134"/>
  <c r="N60" i="134"/>
  <c r="K60" i="134"/>
  <c r="O60" i="134"/>
  <c r="R60" i="134"/>
  <c r="N59" i="134"/>
  <c r="K59" i="134"/>
  <c r="O59" i="134"/>
  <c r="R59" i="134"/>
  <c r="N58" i="134"/>
  <c r="K58" i="134"/>
  <c r="O58" i="134"/>
  <c r="R58" i="134"/>
  <c r="N57" i="134"/>
  <c r="K57" i="134"/>
  <c r="O57" i="134"/>
  <c r="R57" i="134"/>
  <c r="N56" i="134"/>
  <c r="K56" i="134"/>
  <c r="O56" i="134"/>
  <c r="R56" i="134"/>
  <c r="N55" i="134"/>
  <c r="K55" i="134"/>
  <c r="O55" i="134"/>
  <c r="R55" i="134"/>
  <c r="N54" i="134"/>
  <c r="K54" i="134"/>
  <c r="O54" i="134"/>
  <c r="R54" i="134"/>
  <c r="N53" i="134"/>
  <c r="K53" i="134"/>
  <c r="O53" i="134"/>
  <c r="R53" i="134"/>
  <c r="N52" i="134"/>
  <c r="K52" i="134"/>
  <c r="O52" i="134"/>
  <c r="R52" i="134"/>
  <c r="N51" i="134"/>
  <c r="K51" i="134"/>
  <c r="O51" i="134"/>
  <c r="R51" i="134"/>
  <c r="N50" i="134"/>
  <c r="K50" i="134"/>
  <c r="O50" i="134"/>
  <c r="R50" i="134"/>
  <c r="N49" i="134"/>
  <c r="K49" i="134"/>
  <c r="O49" i="134"/>
  <c r="R49" i="134"/>
  <c r="N48" i="134"/>
  <c r="K48" i="134"/>
  <c r="O48" i="134"/>
  <c r="R48" i="134"/>
  <c r="N47" i="134"/>
  <c r="K47" i="134"/>
  <c r="O47" i="134"/>
  <c r="R47" i="134"/>
  <c r="N46" i="134"/>
  <c r="K46" i="134"/>
  <c r="O46" i="134"/>
  <c r="R46" i="134"/>
  <c r="N45" i="134"/>
  <c r="K45" i="134"/>
  <c r="O45" i="134"/>
  <c r="R45" i="134"/>
  <c r="N44" i="134"/>
  <c r="K44" i="134"/>
  <c r="O44" i="134"/>
  <c r="R44" i="134"/>
  <c r="N43" i="134"/>
  <c r="K43" i="134"/>
  <c r="O43" i="134"/>
  <c r="R43" i="134"/>
  <c r="N42" i="134"/>
  <c r="K42" i="134"/>
  <c r="O42" i="134"/>
  <c r="R42" i="134"/>
  <c r="N41" i="134"/>
  <c r="K41" i="134"/>
  <c r="O41" i="134"/>
  <c r="R41" i="134"/>
  <c r="N40" i="134"/>
  <c r="K40" i="134"/>
  <c r="O40" i="134"/>
  <c r="R40" i="134"/>
  <c r="N39" i="134"/>
  <c r="K39" i="134"/>
  <c r="O39" i="134"/>
  <c r="R39" i="134"/>
  <c r="N38" i="134"/>
  <c r="K38" i="134"/>
  <c r="O38" i="134"/>
  <c r="R38" i="134"/>
  <c r="N37" i="134"/>
  <c r="K37" i="134"/>
  <c r="O37" i="134"/>
  <c r="R37" i="134"/>
  <c r="N36" i="134"/>
  <c r="K36" i="134"/>
  <c r="O36" i="134"/>
  <c r="R36" i="134"/>
  <c r="N35" i="134"/>
  <c r="K35" i="134"/>
  <c r="O35" i="134"/>
  <c r="R35" i="134"/>
  <c r="N34" i="134"/>
  <c r="K34" i="134"/>
  <c r="O34" i="134"/>
  <c r="R34" i="134"/>
  <c r="N33" i="134"/>
  <c r="K33" i="134"/>
  <c r="O33" i="134"/>
  <c r="R33" i="134"/>
  <c r="N32" i="134"/>
  <c r="K32" i="134"/>
  <c r="O32" i="134"/>
  <c r="R32" i="134"/>
  <c r="N31" i="134"/>
  <c r="K31" i="134"/>
  <c r="O31" i="134"/>
  <c r="R31" i="134"/>
  <c r="N30" i="134"/>
  <c r="K30" i="134"/>
  <c r="O30" i="134"/>
  <c r="R30" i="134"/>
  <c r="N29" i="134"/>
  <c r="K29" i="134"/>
  <c r="O29" i="134"/>
  <c r="R29" i="134"/>
  <c r="N28" i="134"/>
  <c r="K28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N27" i="134"/>
  <c r="K27" i="134"/>
  <c r="N26" i="134"/>
  <c r="K26" i="134"/>
  <c r="O26" i="134"/>
  <c r="R26" i="134"/>
  <c r="M20" i="134"/>
  <c r="L20" i="134"/>
  <c r="J20" i="134"/>
  <c r="I20" i="134"/>
  <c r="H20" i="134"/>
  <c r="G20" i="134"/>
  <c r="F20" i="134"/>
  <c r="E20" i="134"/>
  <c r="D20" i="134"/>
  <c r="R19" i="134"/>
  <c r="T19" i="134"/>
  <c r="N19" i="134"/>
  <c r="K19" i="134"/>
  <c r="O19" i="134"/>
  <c r="R18" i="134"/>
  <c r="T18" i="134"/>
  <c r="N18" i="134"/>
  <c r="K18" i="134"/>
  <c r="O18" i="134"/>
  <c r="R17" i="134"/>
  <c r="T17" i="134"/>
  <c r="N17" i="134"/>
  <c r="K17" i="134"/>
  <c r="O17" i="134"/>
  <c r="R16" i="134"/>
  <c r="T16" i="134"/>
  <c r="N16" i="134"/>
  <c r="K16" i="134"/>
  <c r="O16" i="134"/>
  <c r="R15" i="134"/>
  <c r="T15" i="134"/>
  <c r="N15" i="134"/>
  <c r="K15" i="134"/>
  <c r="O15" i="134"/>
  <c r="A15" i="134"/>
  <c r="A16" i="134"/>
  <c r="A17" i="134"/>
  <c r="A18" i="134"/>
  <c r="A19" i="134"/>
  <c r="R14" i="134"/>
  <c r="T14" i="134"/>
  <c r="N14" i="134"/>
  <c r="K14" i="134"/>
  <c r="O14" i="134"/>
  <c r="O20" i="134"/>
  <c r="K20" i="134"/>
  <c r="R13" i="134"/>
  <c r="T13" i="134"/>
  <c r="N13" i="134"/>
  <c r="K13" i="134"/>
  <c r="O13" i="134"/>
  <c r="M113" i="133"/>
  <c r="L113" i="133"/>
  <c r="J113" i="133"/>
  <c r="I113" i="133"/>
  <c r="H113" i="133"/>
  <c r="G113" i="133"/>
  <c r="F113" i="133"/>
  <c r="E113" i="133"/>
  <c r="D113" i="133"/>
  <c r="N112" i="133"/>
  <c r="K112" i="133"/>
  <c r="O112" i="133"/>
  <c r="R112" i="133"/>
  <c r="N111" i="133"/>
  <c r="K111" i="133"/>
  <c r="O111" i="133"/>
  <c r="R111" i="133"/>
  <c r="N110" i="133"/>
  <c r="K110" i="133"/>
  <c r="O110" i="133"/>
  <c r="R110" i="133"/>
  <c r="N109" i="133"/>
  <c r="K109" i="133"/>
  <c r="O109" i="133"/>
  <c r="R109" i="133"/>
  <c r="N108" i="133"/>
  <c r="K108" i="133"/>
  <c r="O108" i="133"/>
  <c r="R108" i="133"/>
  <c r="N107" i="133"/>
  <c r="K107" i="133"/>
  <c r="O107" i="133"/>
  <c r="R107" i="133"/>
  <c r="N106" i="133"/>
  <c r="K106" i="133"/>
  <c r="O106" i="133"/>
  <c r="R106" i="133"/>
  <c r="N105" i="133"/>
  <c r="K105" i="133"/>
  <c r="O105" i="133"/>
  <c r="R105" i="133"/>
  <c r="N104" i="133"/>
  <c r="K104" i="133"/>
  <c r="O104" i="133"/>
  <c r="R104" i="133"/>
  <c r="N103" i="133"/>
  <c r="K103" i="133"/>
  <c r="O103" i="133"/>
  <c r="R103" i="133"/>
  <c r="N102" i="133"/>
  <c r="K102" i="133"/>
  <c r="O102" i="133"/>
  <c r="R102" i="133"/>
  <c r="N101" i="133"/>
  <c r="K101" i="133"/>
  <c r="O101" i="133"/>
  <c r="R101" i="133"/>
  <c r="N100" i="133"/>
  <c r="K100" i="133"/>
  <c r="O100" i="133"/>
  <c r="R100" i="133"/>
  <c r="N99" i="133"/>
  <c r="K99" i="133"/>
  <c r="O99" i="133"/>
  <c r="R99" i="133"/>
  <c r="N98" i="133"/>
  <c r="K98" i="133"/>
  <c r="O98" i="133"/>
  <c r="R98" i="133"/>
  <c r="N97" i="133"/>
  <c r="K97" i="133"/>
  <c r="O97" i="133"/>
  <c r="R97" i="133"/>
  <c r="N96" i="133"/>
  <c r="K96" i="133"/>
  <c r="O96" i="133"/>
  <c r="R96" i="133"/>
  <c r="N95" i="133"/>
  <c r="K95" i="133"/>
  <c r="O95" i="133"/>
  <c r="R95" i="133"/>
  <c r="N94" i="133"/>
  <c r="K94" i="133"/>
  <c r="O94" i="133"/>
  <c r="R94" i="133"/>
  <c r="N93" i="133"/>
  <c r="K93" i="133"/>
  <c r="O93" i="133"/>
  <c r="R93" i="133"/>
  <c r="N92" i="133"/>
  <c r="K92" i="133"/>
  <c r="O92" i="133"/>
  <c r="R92" i="133"/>
  <c r="N91" i="133"/>
  <c r="K91" i="133"/>
  <c r="O91" i="133"/>
  <c r="R91" i="133"/>
  <c r="N90" i="133"/>
  <c r="K90" i="133"/>
  <c r="O90" i="133"/>
  <c r="R90" i="133"/>
  <c r="N89" i="133"/>
  <c r="K89" i="133"/>
  <c r="O89" i="133"/>
  <c r="R89" i="133"/>
  <c r="N88" i="133"/>
  <c r="K88" i="133"/>
  <c r="O88" i="133"/>
  <c r="R88" i="133"/>
  <c r="N87" i="133"/>
  <c r="K87" i="133"/>
  <c r="O87" i="133"/>
  <c r="R87" i="133"/>
  <c r="N86" i="133"/>
  <c r="K86" i="133"/>
  <c r="N85" i="133"/>
  <c r="K85" i="133"/>
  <c r="O85" i="133"/>
  <c r="R85" i="133"/>
  <c r="T85" i="133"/>
  <c r="N84" i="133"/>
  <c r="K84" i="133"/>
  <c r="O84" i="133"/>
  <c r="R84" i="133"/>
  <c r="N83" i="133"/>
  <c r="K83" i="133"/>
  <c r="O83" i="133"/>
  <c r="R83" i="133"/>
  <c r="S83" i="133"/>
  <c r="T83" i="133"/>
  <c r="N82" i="133"/>
  <c r="K82" i="133"/>
  <c r="O82" i="133"/>
  <c r="R82" i="133"/>
  <c r="N81" i="133"/>
  <c r="K81" i="133"/>
  <c r="O81" i="133"/>
  <c r="R81" i="133"/>
  <c r="T81" i="133"/>
  <c r="N80" i="133"/>
  <c r="K80" i="133"/>
  <c r="O80" i="133"/>
  <c r="R80" i="133"/>
  <c r="N79" i="133"/>
  <c r="K79" i="133"/>
  <c r="O79" i="133"/>
  <c r="R79" i="133"/>
  <c r="S79" i="133"/>
  <c r="T79" i="133"/>
  <c r="N78" i="133"/>
  <c r="K78" i="133"/>
  <c r="O78" i="133"/>
  <c r="R78" i="133"/>
  <c r="N77" i="133"/>
  <c r="K77" i="133"/>
  <c r="O77" i="133"/>
  <c r="R77" i="133"/>
  <c r="T77" i="133"/>
  <c r="N76" i="133"/>
  <c r="K76" i="133"/>
  <c r="O76" i="133"/>
  <c r="R76" i="133"/>
  <c r="N75" i="133"/>
  <c r="K75" i="133"/>
  <c r="O75" i="133"/>
  <c r="R75" i="133"/>
  <c r="S75" i="133"/>
  <c r="T75" i="133"/>
  <c r="A74" i="133"/>
  <c r="A75" i="133"/>
  <c r="A76" i="133"/>
  <c r="A77" i="133"/>
  <c r="A78" i="133"/>
  <c r="A79" i="133"/>
  <c r="A80" i="133"/>
  <c r="A81" i="133"/>
  <c r="A82" i="133"/>
  <c r="A83" i="133"/>
  <c r="A84" i="133"/>
  <c r="A85" i="133"/>
  <c r="A86" i="133"/>
  <c r="A87" i="133"/>
  <c r="A88" i="133"/>
  <c r="A89" i="133"/>
  <c r="A90" i="133"/>
  <c r="A91" i="133"/>
  <c r="A92" i="133"/>
  <c r="A93" i="133"/>
  <c r="A94" i="133"/>
  <c r="A95" i="133"/>
  <c r="A96" i="133"/>
  <c r="A97" i="133"/>
  <c r="A98" i="133"/>
  <c r="A99" i="133"/>
  <c r="A100" i="133"/>
  <c r="A101" i="133"/>
  <c r="A102" i="133"/>
  <c r="A103" i="133"/>
  <c r="A104" i="133"/>
  <c r="A105" i="133"/>
  <c r="A106" i="133"/>
  <c r="A107" i="133"/>
  <c r="A108" i="133"/>
  <c r="A109" i="133"/>
  <c r="A110" i="133"/>
  <c r="A111" i="133"/>
  <c r="A112" i="133"/>
  <c r="N74" i="133"/>
  <c r="K74" i="133"/>
  <c r="O74" i="133"/>
  <c r="R74" i="133"/>
  <c r="N73" i="133"/>
  <c r="K73" i="133"/>
  <c r="N72" i="133"/>
  <c r="K72" i="133"/>
  <c r="O72" i="133"/>
  <c r="R72" i="133"/>
  <c r="T72" i="133"/>
  <c r="M67" i="133"/>
  <c r="L67" i="133"/>
  <c r="J67" i="133"/>
  <c r="I67" i="133"/>
  <c r="H67" i="133"/>
  <c r="G67" i="133"/>
  <c r="F67" i="133"/>
  <c r="E67" i="133"/>
  <c r="D67" i="133"/>
  <c r="D20" i="133"/>
  <c r="D115" i="133"/>
  <c r="N66" i="133"/>
  <c r="K66" i="133"/>
  <c r="O66" i="133"/>
  <c r="R66" i="133"/>
  <c r="N65" i="133"/>
  <c r="K65" i="133"/>
  <c r="O65" i="133"/>
  <c r="R65" i="133"/>
  <c r="N64" i="133"/>
  <c r="K64" i="133"/>
  <c r="O64" i="133"/>
  <c r="R64" i="133"/>
  <c r="N63" i="133"/>
  <c r="K63" i="133"/>
  <c r="O63" i="133"/>
  <c r="R63" i="133"/>
  <c r="N62" i="133"/>
  <c r="K62" i="133"/>
  <c r="O62" i="133"/>
  <c r="R62" i="133"/>
  <c r="N61" i="133"/>
  <c r="K61" i="133"/>
  <c r="O61" i="133"/>
  <c r="R61" i="133"/>
  <c r="N60" i="133"/>
  <c r="K60" i="133"/>
  <c r="O60" i="133"/>
  <c r="R60" i="133"/>
  <c r="N59" i="133"/>
  <c r="K59" i="133"/>
  <c r="O59" i="133"/>
  <c r="R59" i="133"/>
  <c r="N58" i="133"/>
  <c r="K58" i="133"/>
  <c r="O58" i="133"/>
  <c r="R58" i="133"/>
  <c r="N57" i="133"/>
  <c r="K57" i="133"/>
  <c r="O57" i="133"/>
  <c r="R57" i="133"/>
  <c r="N56" i="133"/>
  <c r="K56" i="133"/>
  <c r="O56" i="133"/>
  <c r="R56" i="133"/>
  <c r="N55" i="133"/>
  <c r="K55" i="133"/>
  <c r="O55" i="133"/>
  <c r="R55" i="133"/>
  <c r="N54" i="133"/>
  <c r="K54" i="133"/>
  <c r="O54" i="133"/>
  <c r="R54" i="133"/>
  <c r="N53" i="133"/>
  <c r="K53" i="133"/>
  <c r="O53" i="133"/>
  <c r="R53" i="133"/>
  <c r="N52" i="133"/>
  <c r="K52" i="133"/>
  <c r="O52" i="133"/>
  <c r="R52" i="133"/>
  <c r="N51" i="133"/>
  <c r="K51" i="133"/>
  <c r="O51" i="133"/>
  <c r="R51" i="133"/>
  <c r="N50" i="133"/>
  <c r="K50" i="133"/>
  <c r="O50" i="133"/>
  <c r="R50" i="133"/>
  <c r="N49" i="133"/>
  <c r="K49" i="133"/>
  <c r="O49" i="133"/>
  <c r="R49" i="133"/>
  <c r="N48" i="133"/>
  <c r="K48" i="133"/>
  <c r="O48" i="133"/>
  <c r="R48" i="133"/>
  <c r="N47" i="133"/>
  <c r="K47" i="133"/>
  <c r="O47" i="133"/>
  <c r="R47" i="133"/>
  <c r="N46" i="133"/>
  <c r="K46" i="133"/>
  <c r="O46" i="133"/>
  <c r="R46" i="133"/>
  <c r="N45" i="133"/>
  <c r="K45" i="133"/>
  <c r="O45" i="133"/>
  <c r="R45" i="133"/>
  <c r="N44" i="133"/>
  <c r="K44" i="133"/>
  <c r="O44" i="133"/>
  <c r="R44" i="133"/>
  <c r="N43" i="133"/>
  <c r="K43" i="133"/>
  <c r="O43" i="133"/>
  <c r="R43" i="133"/>
  <c r="N42" i="133"/>
  <c r="K42" i="133"/>
  <c r="O42" i="133"/>
  <c r="R42" i="133"/>
  <c r="N41" i="133"/>
  <c r="K41" i="133"/>
  <c r="O41" i="133"/>
  <c r="R41" i="133"/>
  <c r="N40" i="133"/>
  <c r="K40" i="133"/>
  <c r="O40" i="133"/>
  <c r="R40" i="133"/>
  <c r="N39" i="133"/>
  <c r="K39" i="133"/>
  <c r="O39" i="133"/>
  <c r="R39" i="133"/>
  <c r="N38" i="133"/>
  <c r="K38" i="133"/>
  <c r="O38" i="133"/>
  <c r="R38" i="133"/>
  <c r="N37" i="133"/>
  <c r="K37" i="133"/>
  <c r="O37" i="133"/>
  <c r="R37" i="133"/>
  <c r="N36" i="133"/>
  <c r="K36" i="133"/>
  <c r="O36" i="133"/>
  <c r="R36" i="133"/>
  <c r="N35" i="133"/>
  <c r="K35" i="133"/>
  <c r="O35" i="133"/>
  <c r="R35" i="133"/>
  <c r="N34" i="133"/>
  <c r="K34" i="133"/>
  <c r="O34" i="133"/>
  <c r="R34" i="133"/>
  <c r="N33" i="133"/>
  <c r="K33" i="133"/>
  <c r="O33" i="133"/>
  <c r="R33" i="133"/>
  <c r="N32" i="133"/>
  <c r="K32" i="133"/>
  <c r="O32" i="133"/>
  <c r="R32" i="133"/>
  <c r="S32" i="133"/>
  <c r="N31" i="133"/>
  <c r="K31" i="133"/>
  <c r="O31" i="133"/>
  <c r="R31" i="133"/>
  <c r="T31" i="133"/>
  <c r="S31" i="133"/>
  <c r="U31" i="133"/>
  <c r="N29" i="133"/>
  <c r="N28" i="133"/>
  <c r="K28" i="133"/>
  <c r="O28" i="133"/>
  <c r="R28" i="133"/>
  <c r="S28" i="133"/>
  <c r="A28" i="133"/>
  <c r="A29" i="133"/>
  <c r="A30" i="133"/>
  <c r="A31" i="133"/>
  <c r="A32" i="133"/>
  <c r="A33" i="133"/>
  <c r="A34" i="133"/>
  <c r="A35" i="133"/>
  <c r="A36" i="133"/>
  <c r="A37" i="133"/>
  <c r="A38" i="133"/>
  <c r="A39" i="133"/>
  <c r="A40" i="133"/>
  <c r="A41" i="133"/>
  <c r="A42" i="133"/>
  <c r="A43" i="133"/>
  <c r="A44" i="133"/>
  <c r="A45" i="133"/>
  <c r="A46" i="133"/>
  <c r="A47" i="133"/>
  <c r="A48" i="133"/>
  <c r="A49" i="133"/>
  <c r="A50" i="133"/>
  <c r="A51" i="133"/>
  <c r="A52" i="133"/>
  <c r="A53" i="133"/>
  <c r="A54" i="133"/>
  <c r="A55" i="133"/>
  <c r="A56" i="133"/>
  <c r="A57" i="133"/>
  <c r="A58" i="133"/>
  <c r="A59" i="133"/>
  <c r="A60" i="133"/>
  <c r="A61" i="133"/>
  <c r="A62" i="133"/>
  <c r="A63" i="133"/>
  <c r="A64" i="133"/>
  <c r="A65" i="133"/>
  <c r="A66" i="133"/>
  <c r="N27" i="133"/>
  <c r="K67" i="133"/>
  <c r="N26" i="133"/>
  <c r="K26" i="133"/>
  <c r="O26" i="133"/>
  <c r="R26" i="133"/>
  <c r="M20" i="133"/>
  <c r="L20" i="133"/>
  <c r="K14" i="133"/>
  <c r="K15" i="133"/>
  <c r="K16" i="133"/>
  <c r="K17" i="133"/>
  <c r="K18" i="133"/>
  <c r="K19" i="133"/>
  <c r="K20" i="133"/>
  <c r="J20" i="133"/>
  <c r="I20" i="133"/>
  <c r="H20" i="133"/>
  <c r="G20" i="133"/>
  <c r="F20" i="133"/>
  <c r="E20" i="133"/>
  <c r="R19" i="133"/>
  <c r="S19" i="133"/>
  <c r="N19" i="133"/>
  <c r="O19" i="133"/>
  <c r="R18" i="133"/>
  <c r="T18" i="133"/>
  <c r="S18" i="133"/>
  <c r="U18" i="133"/>
  <c r="N18" i="133"/>
  <c r="O18" i="133"/>
  <c r="R17" i="133"/>
  <c r="T17" i="133"/>
  <c r="S17" i="133"/>
  <c r="U17" i="133"/>
  <c r="N17" i="133"/>
  <c r="O17" i="133"/>
  <c r="R16" i="133"/>
  <c r="S16" i="133"/>
  <c r="N16" i="133"/>
  <c r="O16" i="133"/>
  <c r="A15" i="133"/>
  <c r="A16" i="133"/>
  <c r="A17" i="133"/>
  <c r="A18" i="133"/>
  <c r="A19" i="133"/>
  <c r="R15" i="133"/>
  <c r="S15" i="133"/>
  <c r="N15" i="133"/>
  <c r="O15" i="133"/>
  <c r="R14" i="133"/>
  <c r="S14" i="133"/>
  <c r="N14" i="133"/>
  <c r="N20" i="133"/>
  <c r="R13" i="133"/>
  <c r="T13" i="133"/>
  <c r="S13" i="133"/>
  <c r="U13" i="133"/>
  <c r="N13" i="133"/>
  <c r="K13" i="133"/>
  <c r="O13" i="133"/>
  <c r="M113" i="132"/>
  <c r="L113" i="132"/>
  <c r="J113" i="132"/>
  <c r="I113" i="132"/>
  <c r="H113" i="132"/>
  <c r="G113" i="132"/>
  <c r="F113" i="132"/>
  <c r="E113" i="132"/>
  <c r="D113" i="132"/>
  <c r="N112" i="132"/>
  <c r="K112" i="132"/>
  <c r="O112" i="132"/>
  <c r="R112" i="132"/>
  <c r="S112" i="132"/>
  <c r="N111" i="132"/>
  <c r="K111" i="132"/>
  <c r="O111" i="132"/>
  <c r="R111" i="132"/>
  <c r="S111" i="132"/>
  <c r="N110" i="132"/>
  <c r="K110" i="132"/>
  <c r="O110" i="132"/>
  <c r="R110" i="132"/>
  <c r="T110" i="132"/>
  <c r="S110" i="132"/>
  <c r="U110" i="132"/>
  <c r="N109" i="132"/>
  <c r="K109" i="132"/>
  <c r="O109" i="132"/>
  <c r="R109" i="132"/>
  <c r="N108" i="132"/>
  <c r="K108" i="132"/>
  <c r="O108" i="132"/>
  <c r="R108" i="132"/>
  <c r="S108" i="132"/>
  <c r="N107" i="132"/>
  <c r="K107" i="132"/>
  <c r="O107" i="132"/>
  <c r="R107" i="132"/>
  <c r="S107" i="132"/>
  <c r="N106" i="132"/>
  <c r="K106" i="132"/>
  <c r="O106" i="132"/>
  <c r="R106" i="132"/>
  <c r="T106" i="132"/>
  <c r="S106" i="132"/>
  <c r="U106" i="132"/>
  <c r="N105" i="132"/>
  <c r="K105" i="132"/>
  <c r="O105" i="132"/>
  <c r="R105" i="132"/>
  <c r="N104" i="132"/>
  <c r="K104" i="132"/>
  <c r="O104" i="132"/>
  <c r="R104" i="132"/>
  <c r="S104" i="132"/>
  <c r="N103" i="132"/>
  <c r="K103" i="132"/>
  <c r="O103" i="132"/>
  <c r="R103" i="132"/>
  <c r="S103" i="132"/>
  <c r="N102" i="132"/>
  <c r="K102" i="132"/>
  <c r="O102" i="132"/>
  <c r="R102" i="132"/>
  <c r="T102" i="132"/>
  <c r="S102" i="132"/>
  <c r="U102" i="132"/>
  <c r="N101" i="132"/>
  <c r="K101" i="132"/>
  <c r="O101" i="132"/>
  <c r="R101" i="132"/>
  <c r="N100" i="132"/>
  <c r="K100" i="132"/>
  <c r="O100" i="132"/>
  <c r="R100" i="132"/>
  <c r="S100" i="132"/>
  <c r="N99" i="132"/>
  <c r="K99" i="132"/>
  <c r="O99" i="132"/>
  <c r="R99" i="132"/>
  <c r="S99" i="132"/>
  <c r="N98" i="132"/>
  <c r="K98" i="132"/>
  <c r="O98" i="132"/>
  <c r="R98" i="132"/>
  <c r="T98" i="132"/>
  <c r="S98" i="132"/>
  <c r="U98" i="132"/>
  <c r="N97" i="132"/>
  <c r="K97" i="132"/>
  <c r="O97" i="132"/>
  <c r="R97" i="132"/>
  <c r="N96" i="132"/>
  <c r="K96" i="132"/>
  <c r="O96" i="132"/>
  <c r="R96" i="132"/>
  <c r="S96" i="132"/>
  <c r="N95" i="132"/>
  <c r="K95" i="132"/>
  <c r="O95" i="132"/>
  <c r="R95" i="132"/>
  <c r="S95" i="132"/>
  <c r="N94" i="132"/>
  <c r="K94" i="132"/>
  <c r="O94" i="132"/>
  <c r="R94" i="132"/>
  <c r="T94" i="132"/>
  <c r="S94" i="132"/>
  <c r="U94" i="132"/>
  <c r="N93" i="132"/>
  <c r="K93" i="132"/>
  <c r="O93" i="132"/>
  <c r="R93" i="132"/>
  <c r="N92" i="132"/>
  <c r="K92" i="132"/>
  <c r="O92" i="132"/>
  <c r="R92" i="132"/>
  <c r="S92" i="132"/>
  <c r="N91" i="132"/>
  <c r="K91" i="132"/>
  <c r="O91" i="132"/>
  <c r="R91" i="132"/>
  <c r="S91" i="132"/>
  <c r="N90" i="132"/>
  <c r="K90" i="132"/>
  <c r="O90" i="132"/>
  <c r="R90" i="132"/>
  <c r="T90" i="132"/>
  <c r="S90" i="132"/>
  <c r="U90" i="132"/>
  <c r="N89" i="132"/>
  <c r="K89" i="132"/>
  <c r="O89" i="132"/>
  <c r="R89" i="132"/>
  <c r="N88" i="132"/>
  <c r="K88" i="132"/>
  <c r="O88" i="132"/>
  <c r="R88" i="132"/>
  <c r="S88" i="132"/>
  <c r="N87" i="132"/>
  <c r="K87" i="132"/>
  <c r="O87" i="132"/>
  <c r="R87" i="132"/>
  <c r="S87" i="132"/>
  <c r="N86" i="132"/>
  <c r="K86" i="132"/>
  <c r="O86" i="132"/>
  <c r="R86" i="132"/>
  <c r="T86" i="132"/>
  <c r="S86" i="132"/>
  <c r="U86" i="132"/>
  <c r="N85" i="132"/>
  <c r="K85" i="132"/>
  <c r="O85" i="132"/>
  <c r="R85" i="132"/>
  <c r="N84" i="132"/>
  <c r="K84" i="132"/>
  <c r="O84" i="132"/>
  <c r="R84" i="132"/>
  <c r="N83" i="132"/>
  <c r="K83" i="132"/>
  <c r="O83" i="132"/>
  <c r="R83" i="132"/>
  <c r="N82" i="132"/>
  <c r="K82" i="132"/>
  <c r="O82" i="132"/>
  <c r="R82" i="132"/>
  <c r="N81" i="132"/>
  <c r="K81" i="132"/>
  <c r="O81" i="132"/>
  <c r="R81" i="132"/>
  <c r="N80" i="132"/>
  <c r="K80" i="132"/>
  <c r="O80" i="132"/>
  <c r="R80" i="132"/>
  <c r="N79" i="132"/>
  <c r="K79" i="132"/>
  <c r="O79" i="132"/>
  <c r="R79" i="132"/>
  <c r="N78" i="132"/>
  <c r="K78" i="132"/>
  <c r="O78" i="132"/>
  <c r="R78" i="132"/>
  <c r="N77" i="132"/>
  <c r="K77" i="132"/>
  <c r="O77" i="132"/>
  <c r="R77" i="132"/>
  <c r="N76" i="132"/>
  <c r="K76" i="132"/>
  <c r="N75" i="132"/>
  <c r="K75" i="132"/>
  <c r="N74" i="132"/>
  <c r="K74" i="132"/>
  <c r="A74" i="132"/>
  <c r="A75" i="132"/>
  <c r="A76" i="132"/>
  <c r="A77" i="132"/>
  <c r="A78" i="132"/>
  <c r="A79" i="132"/>
  <c r="A80" i="132"/>
  <c r="A81" i="132"/>
  <c r="A82" i="132"/>
  <c r="A83" i="132"/>
  <c r="A84" i="132"/>
  <c r="A85" i="132"/>
  <c r="A86" i="132"/>
  <c r="A87" i="132"/>
  <c r="A88" i="132"/>
  <c r="A89" i="132"/>
  <c r="A90" i="132"/>
  <c r="A91" i="132"/>
  <c r="A92" i="132"/>
  <c r="A93" i="132"/>
  <c r="A94" i="132"/>
  <c r="A95" i="132"/>
  <c r="A96" i="132"/>
  <c r="A97" i="132"/>
  <c r="A98" i="132"/>
  <c r="A99" i="132"/>
  <c r="A100" i="132"/>
  <c r="A101" i="132"/>
  <c r="A102" i="132"/>
  <c r="A103" i="132"/>
  <c r="A104" i="132"/>
  <c r="A105" i="132"/>
  <c r="A106" i="132"/>
  <c r="A107" i="132"/>
  <c r="A108" i="132"/>
  <c r="A109" i="132"/>
  <c r="A110" i="132"/>
  <c r="A111" i="132"/>
  <c r="A112" i="132"/>
  <c r="N73" i="132"/>
  <c r="K73" i="132"/>
  <c r="O73" i="132"/>
  <c r="R73" i="132"/>
  <c r="N72" i="132"/>
  <c r="K72" i="132"/>
  <c r="O72" i="132"/>
  <c r="R72" i="132"/>
  <c r="M67" i="132"/>
  <c r="L67" i="132"/>
  <c r="J67" i="132"/>
  <c r="I67" i="132"/>
  <c r="H67" i="132"/>
  <c r="G67" i="132"/>
  <c r="F67" i="132"/>
  <c r="E67" i="132"/>
  <c r="D67" i="132"/>
  <c r="N66" i="132"/>
  <c r="K66" i="132"/>
  <c r="O66" i="132"/>
  <c r="R66" i="132"/>
  <c r="S66" i="132"/>
  <c r="N65" i="132"/>
  <c r="K65" i="132"/>
  <c r="O65" i="132"/>
  <c r="R65" i="132"/>
  <c r="S65" i="132"/>
  <c r="N64" i="132"/>
  <c r="K64" i="132"/>
  <c r="O64" i="132"/>
  <c r="R64" i="132"/>
  <c r="T64" i="132"/>
  <c r="S64" i="132"/>
  <c r="U64" i="132"/>
  <c r="N63" i="132"/>
  <c r="K63" i="132"/>
  <c r="O63" i="132"/>
  <c r="R63" i="132"/>
  <c r="T63" i="132"/>
  <c r="S63" i="132"/>
  <c r="U63" i="132"/>
  <c r="N62" i="132"/>
  <c r="K62" i="132"/>
  <c r="O62" i="132"/>
  <c r="R62" i="132"/>
  <c r="S62" i="132"/>
  <c r="N61" i="132"/>
  <c r="K61" i="132"/>
  <c r="O61" i="132"/>
  <c r="R61" i="132"/>
  <c r="S61" i="132"/>
  <c r="N60" i="132"/>
  <c r="K60" i="132"/>
  <c r="O60" i="132"/>
  <c r="R60" i="132"/>
  <c r="T60" i="132"/>
  <c r="S60" i="132"/>
  <c r="U60" i="132"/>
  <c r="N59" i="132"/>
  <c r="K59" i="132"/>
  <c r="O59" i="132"/>
  <c r="R59" i="132"/>
  <c r="T59" i="132"/>
  <c r="S59" i="132"/>
  <c r="U59" i="132"/>
  <c r="N58" i="132"/>
  <c r="K58" i="132"/>
  <c r="O58" i="132"/>
  <c r="R58" i="132"/>
  <c r="S58" i="132"/>
  <c r="N57" i="132"/>
  <c r="K57" i="132"/>
  <c r="O57" i="132"/>
  <c r="R57" i="132"/>
  <c r="S57" i="132"/>
  <c r="N56" i="132"/>
  <c r="K56" i="132"/>
  <c r="O56" i="132"/>
  <c r="R56" i="132"/>
  <c r="T56" i="132"/>
  <c r="S56" i="132"/>
  <c r="U56" i="132"/>
  <c r="N55" i="132"/>
  <c r="K55" i="132"/>
  <c r="O55" i="132"/>
  <c r="R55" i="132"/>
  <c r="T55" i="132"/>
  <c r="S55" i="132"/>
  <c r="U55" i="132"/>
  <c r="N54" i="132"/>
  <c r="K54" i="132"/>
  <c r="O54" i="132"/>
  <c r="R54" i="132"/>
  <c r="S54" i="132"/>
  <c r="N53" i="132"/>
  <c r="K53" i="132"/>
  <c r="O53" i="132"/>
  <c r="R53" i="132"/>
  <c r="S53" i="132"/>
  <c r="N52" i="132"/>
  <c r="K52" i="132"/>
  <c r="O52" i="132"/>
  <c r="R52" i="132"/>
  <c r="T52" i="132"/>
  <c r="S52" i="132"/>
  <c r="U52" i="132"/>
  <c r="N51" i="132"/>
  <c r="K51" i="132"/>
  <c r="O51" i="132"/>
  <c r="R51" i="132"/>
  <c r="T51" i="132"/>
  <c r="S51" i="132"/>
  <c r="U51" i="132"/>
  <c r="N50" i="132"/>
  <c r="K50" i="132"/>
  <c r="O50" i="132"/>
  <c r="R50" i="132"/>
  <c r="S50" i="132"/>
  <c r="N49" i="132"/>
  <c r="K49" i="132"/>
  <c r="O49" i="132"/>
  <c r="R49" i="132"/>
  <c r="S49" i="132"/>
  <c r="N48" i="132"/>
  <c r="K48" i="132"/>
  <c r="O48" i="132"/>
  <c r="R48" i="132"/>
  <c r="T48" i="132"/>
  <c r="S48" i="132"/>
  <c r="U48" i="132"/>
  <c r="N47" i="132"/>
  <c r="K47" i="132"/>
  <c r="O47" i="132"/>
  <c r="R47" i="132"/>
  <c r="T47" i="132"/>
  <c r="S47" i="132"/>
  <c r="U47" i="132"/>
  <c r="N46" i="132"/>
  <c r="K46" i="132"/>
  <c r="O46" i="132"/>
  <c r="R46" i="132"/>
  <c r="S46" i="132"/>
  <c r="N45" i="132"/>
  <c r="K45" i="132"/>
  <c r="O45" i="132"/>
  <c r="R45" i="132"/>
  <c r="S45" i="132"/>
  <c r="N44" i="132"/>
  <c r="K44" i="132"/>
  <c r="O44" i="132"/>
  <c r="R44" i="132"/>
  <c r="T44" i="132"/>
  <c r="S44" i="132"/>
  <c r="U44" i="132"/>
  <c r="N43" i="132"/>
  <c r="K43" i="132"/>
  <c r="O43" i="132"/>
  <c r="R43" i="132"/>
  <c r="T43" i="132"/>
  <c r="S43" i="132"/>
  <c r="U43" i="132"/>
  <c r="N42" i="132"/>
  <c r="K42" i="132"/>
  <c r="O42" i="132"/>
  <c r="R42" i="132"/>
  <c r="S42" i="132"/>
  <c r="N41" i="132"/>
  <c r="K41" i="132"/>
  <c r="O41" i="132"/>
  <c r="R41" i="132"/>
  <c r="T41" i="132"/>
  <c r="S41" i="132"/>
  <c r="U41" i="132"/>
  <c r="N40" i="132"/>
  <c r="K40" i="132"/>
  <c r="O40" i="132"/>
  <c r="R40" i="132"/>
  <c r="N39" i="132"/>
  <c r="K39" i="132"/>
  <c r="O39" i="132"/>
  <c r="R39" i="132"/>
  <c r="T39" i="132"/>
  <c r="N38" i="132"/>
  <c r="K38" i="132"/>
  <c r="O38" i="132"/>
  <c r="R38" i="132"/>
  <c r="N37" i="132"/>
  <c r="K37" i="132"/>
  <c r="O37" i="132"/>
  <c r="R37" i="132"/>
  <c r="T37" i="132"/>
  <c r="N36" i="132"/>
  <c r="K36" i="132"/>
  <c r="O36" i="132"/>
  <c r="R36" i="132"/>
  <c r="N35" i="132"/>
  <c r="K35" i="132"/>
  <c r="N34" i="132"/>
  <c r="K34" i="132"/>
  <c r="K33" i="132"/>
  <c r="O33" i="132"/>
  <c r="R33" i="132"/>
  <c r="N32" i="132"/>
  <c r="K32" i="132"/>
  <c r="N31" i="132"/>
  <c r="K31" i="132"/>
  <c r="N30" i="132"/>
  <c r="K30" i="132"/>
  <c r="O30" i="132"/>
  <c r="R30" i="132"/>
  <c r="N29" i="132"/>
  <c r="K29" i="132"/>
  <c r="O29" i="132"/>
  <c r="R29" i="132"/>
  <c r="N28" i="132"/>
  <c r="K28" i="132"/>
  <c r="A28" i="132"/>
  <c r="A29" i="132"/>
  <c r="A30" i="132"/>
  <c r="A31" i="132"/>
  <c r="A32" i="132"/>
  <c r="A33" i="132"/>
  <c r="A34" i="132"/>
  <c r="A35" i="132"/>
  <c r="A36" i="132"/>
  <c r="A37" i="132"/>
  <c r="A38" i="132"/>
  <c r="A39" i="132"/>
  <c r="A40" i="132"/>
  <c r="A41" i="132"/>
  <c r="A42" i="132"/>
  <c r="A43" i="132"/>
  <c r="A44" i="132"/>
  <c r="A45" i="132"/>
  <c r="A46" i="132"/>
  <c r="A47" i="132"/>
  <c r="A48" i="132"/>
  <c r="A49" i="132"/>
  <c r="A50" i="132"/>
  <c r="A51" i="132"/>
  <c r="A52" i="132"/>
  <c r="A53" i="132"/>
  <c r="A54" i="132"/>
  <c r="A55" i="132"/>
  <c r="A56" i="132"/>
  <c r="A57" i="132"/>
  <c r="A58" i="132"/>
  <c r="A59" i="132"/>
  <c r="A60" i="132"/>
  <c r="A61" i="132"/>
  <c r="A62" i="132"/>
  <c r="A63" i="132"/>
  <c r="A64" i="132"/>
  <c r="A65" i="132"/>
  <c r="A66" i="132"/>
  <c r="N27" i="132"/>
  <c r="K27" i="132"/>
  <c r="O27" i="132"/>
  <c r="N26" i="132"/>
  <c r="K26" i="132"/>
  <c r="O26" i="132"/>
  <c r="R26" i="132"/>
  <c r="M20" i="132"/>
  <c r="L20" i="132"/>
  <c r="J20" i="132"/>
  <c r="I20" i="132"/>
  <c r="H20" i="132"/>
  <c r="G20" i="132"/>
  <c r="F20" i="132"/>
  <c r="E20" i="132"/>
  <c r="D20" i="132"/>
  <c r="R19" i="132"/>
  <c r="T19" i="132"/>
  <c r="S19" i="132"/>
  <c r="U19" i="132"/>
  <c r="N19" i="132"/>
  <c r="K19" i="132"/>
  <c r="O19" i="132"/>
  <c r="R18" i="132"/>
  <c r="T18" i="132"/>
  <c r="S18" i="132"/>
  <c r="U18" i="132"/>
  <c r="N18" i="132"/>
  <c r="K18" i="132"/>
  <c r="O18" i="132"/>
  <c r="R17" i="132"/>
  <c r="T17" i="132"/>
  <c r="S17" i="132"/>
  <c r="U17" i="132"/>
  <c r="N17" i="132"/>
  <c r="K17" i="132"/>
  <c r="O17" i="132"/>
  <c r="R16" i="132"/>
  <c r="T16" i="132"/>
  <c r="S16" i="132"/>
  <c r="U16" i="132"/>
  <c r="N16" i="132"/>
  <c r="K16" i="132"/>
  <c r="O16" i="132"/>
  <c r="R15" i="132"/>
  <c r="T15" i="132"/>
  <c r="S15" i="132"/>
  <c r="U15" i="132"/>
  <c r="N15" i="132"/>
  <c r="K15" i="132"/>
  <c r="O15" i="132"/>
  <c r="A15" i="132"/>
  <c r="A16" i="132"/>
  <c r="A17" i="132"/>
  <c r="A18" i="132"/>
  <c r="A19" i="132"/>
  <c r="R14" i="132"/>
  <c r="T14" i="132"/>
  <c r="S14" i="132"/>
  <c r="U14" i="132"/>
  <c r="S20" i="132"/>
  <c r="R20" i="132"/>
  <c r="N14" i="132"/>
  <c r="K14" i="132"/>
  <c r="O14" i="132"/>
  <c r="O20" i="132"/>
  <c r="K20" i="132"/>
  <c r="R13" i="132"/>
  <c r="T13" i="132"/>
  <c r="N13" i="132"/>
  <c r="K13" i="132"/>
  <c r="O13" i="132"/>
  <c r="M113" i="131"/>
  <c r="L113" i="131"/>
  <c r="J113" i="131"/>
  <c r="I113" i="131"/>
  <c r="H113" i="131"/>
  <c r="G113" i="131"/>
  <c r="F113" i="131"/>
  <c r="E113" i="131"/>
  <c r="D113" i="131"/>
  <c r="N112" i="131"/>
  <c r="K112" i="131"/>
  <c r="O112" i="131"/>
  <c r="R112" i="131"/>
  <c r="N111" i="131"/>
  <c r="K111" i="131"/>
  <c r="O111" i="131"/>
  <c r="R111" i="131"/>
  <c r="N110" i="131"/>
  <c r="K110" i="131"/>
  <c r="O110" i="131"/>
  <c r="R110" i="131"/>
  <c r="N109" i="131"/>
  <c r="K109" i="131"/>
  <c r="O109" i="131"/>
  <c r="R109" i="131"/>
  <c r="N108" i="131"/>
  <c r="K108" i="131"/>
  <c r="O108" i="131"/>
  <c r="R108" i="131"/>
  <c r="N107" i="131"/>
  <c r="K107" i="131"/>
  <c r="O107" i="131"/>
  <c r="R107" i="131"/>
  <c r="N106" i="131"/>
  <c r="K106" i="131"/>
  <c r="O106" i="131"/>
  <c r="R106" i="131"/>
  <c r="N105" i="131"/>
  <c r="K105" i="131"/>
  <c r="O105" i="131"/>
  <c r="R105" i="131"/>
  <c r="N104" i="131"/>
  <c r="K104" i="131"/>
  <c r="O104" i="131"/>
  <c r="R104" i="131"/>
  <c r="N103" i="131"/>
  <c r="K103" i="131"/>
  <c r="O103" i="131"/>
  <c r="R103" i="131"/>
  <c r="N102" i="131"/>
  <c r="K102" i="131"/>
  <c r="O102" i="131"/>
  <c r="R102" i="131"/>
  <c r="N101" i="131"/>
  <c r="K101" i="131"/>
  <c r="O101" i="131"/>
  <c r="R101" i="131"/>
  <c r="N100" i="131"/>
  <c r="K100" i="131"/>
  <c r="O100" i="131"/>
  <c r="R100" i="131"/>
  <c r="N99" i="131"/>
  <c r="K99" i="131"/>
  <c r="O99" i="131"/>
  <c r="R99" i="131"/>
  <c r="N98" i="131"/>
  <c r="K98" i="131"/>
  <c r="O98" i="131"/>
  <c r="R98" i="131"/>
  <c r="N97" i="131"/>
  <c r="K97" i="131"/>
  <c r="O97" i="131"/>
  <c r="R97" i="131"/>
  <c r="N96" i="131"/>
  <c r="K96" i="131"/>
  <c r="O96" i="131"/>
  <c r="R96" i="131"/>
  <c r="N95" i="131"/>
  <c r="K95" i="131"/>
  <c r="O95" i="131"/>
  <c r="R95" i="131"/>
  <c r="N94" i="131"/>
  <c r="K94" i="131"/>
  <c r="O94" i="131"/>
  <c r="R94" i="131"/>
  <c r="N93" i="131"/>
  <c r="K93" i="131"/>
  <c r="O93" i="131"/>
  <c r="R93" i="131"/>
  <c r="N92" i="131"/>
  <c r="K92" i="131"/>
  <c r="O92" i="131"/>
  <c r="R92" i="131"/>
  <c r="N91" i="131"/>
  <c r="K91" i="131"/>
  <c r="O91" i="131"/>
  <c r="R91" i="131"/>
  <c r="N90" i="131"/>
  <c r="K90" i="131"/>
  <c r="O90" i="131"/>
  <c r="R90" i="131"/>
  <c r="N89" i="131"/>
  <c r="K89" i="131"/>
  <c r="O89" i="131"/>
  <c r="R89" i="131"/>
  <c r="N88" i="131"/>
  <c r="K88" i="131"/>
  <c r="O88" i="131"/>
  <c r="R88" i="131"/>
  <c r="N87" i="131"/>
  <c r="K87" i="131"/>
  <c r="O87" i="131"/>
  <c r="R87" i="131"/>
  <c r="S87" i="131"/>
  <c r="N86" i="131"/>
  <c r="K86" i="131"/>
  <c r="O86" i="131"/>
  <c r="R86" i="131"/>
  <c r="S86" i="131"/>
  <c r="N85" i="131"/>
  <c r="K85" i="131"/>
  <c r="O85" i="131"/>
  <c r="R85" i="131"/>
  <c r="S85" i="131"/>
  <c r="N84" i="131"/>
  <c r="K84" i="131"/>
  <c r="O84" i="131"/>
  <c r="R84" i="131"/>
  <c r="S84" i="131"/>
  <c r="N83" i="131"/>
  <c r="K83" i="131"/>
  <c r="N82" i="131"/>
  <c r="K82" i="131"/>
  <c r="N81" i="131"/>
  <c r="K81" i="131"/>
  <c r="N80" i="131"/>
  <c r="K80" i="131"/>
  <c r="N79" i="131"/>
  <c r="K79" i="131"/>
  <c r="N78" i="131"/>
  <c r="K78" i="131"/>
  <c r="N77" i="131"/>
  <c r="K77" i="131"/>
  <c r="N76" i="131"/>
  <c r="K76" i="131"/>
  <c r="N75" i="131"/>
  <c r="K75" i="131"/>
  <c r="N74" i="131"/>
  <c r="K74" i="131"/>
  <c r="A74" i="131"/>
  <c r="A75" i="131"/>
  <c r="A76" i="131"/>
  <c r="A77" i="131"/>
  <c r="A78" i="131"/>
  <c r="A79" i="131"/>
  <c r="A80" i="131"/>
  <c r="A81" i="131"/>
  <c r="A82" i="131"/>
  <c r="A83" i="131"/>
  <c r="A84" i="131"/>
  <c r="A85" i="131"/>
  <c r="A86" i="131"/>
  <c r="A87" i="131"/>
  <c r="A88" i="131"/>
  <c r="A89" i="131"/>
  <c r="A90" i="131"/>
  <c r="A91" i="131"/>
  <c r="A92" i="131"/>
  <c r="A93" i="131"/>
  <c r="A94" i="131"/>
  <c r="A95" i="131"/>
  <c r="A96" i="131"/>
  <c r="A97" i="131"/>
  <c r="A98" i="131"/>
  <c r="A99" i="131"/>
  <c r="A100" i="131"/>
  <c r="A101" i="131"/>
  <c r="A102" i="131"/>
  <c r="A103" i="131"/>
  <c r="A104" i="131"/>
  <c r="A105" i="131"/>
  <c r="A106" i="131"/>
  <c r="A107" i="131"/>
  <c r="A108" i="131"/>
  <c r="A109" i="131"/>
  <c r="A110" i="131"/>
  <c r="A111" i="131"/>
  <c r="A112" i="131"/>
  <c r="N73" i="131"/>
  <c r="K73" i="131"/>
  <c r="K113" i="131"/>
  <c r="N72" i="131"/>
  <c r="K72" i="131"/>
  <c r="O72" i="131"/>
  <c r="R72" i="131"/>
  <c r="M67" i="131"/>
  <c r="L67" i="131"/>
  <c r="J67" i="131"/>
  <c r="I67" i="131"/>
  <c r="H67" i="131"/>
  <c r="G67" i="131"/>
  <c r="F67" i="131"/>
  <c r="E67" i="131"/>
  <c r="D67" i="131"/>
  <c r="N66" i="131"/>
  <c r="K66" i="131"/>
  <c r="O66" i="131"/>
  <c r="R66" i="131"/>
  <c r="N65" i="131"/>
  <c r="K65" i="131"/>
  <c r="O65" i="131"/>
  <c r="R65" i="131"/>
  <c r="N64" i="131"/>
  <c r="K64" i="131"/>
  <c r="O64" i="131"/>
  <c r="R64" i="131"/>
  <c r="N63" i="131"/>
  <c r="K63" i="131"/>
  <c r="O63" i="131"/>
  <c r="R63" i="131"/>
  <c r="N62" i="131"/>
  <c r="K62" i="131"/>
  <c r="O62" i="131"/>
  <c r="R62" i="131"/>
  <c r="N61" i="131"/>
  <c r="K61" i="131"/>
  <c r="O61" i="131"/>
  <c r="R61" i="131"/>
  <c r="N60" i="131"/>
  <c r="K60" i="131"/>
  <c r="O60" i="131"/>
  <c r="R60" i="131"/>
  <c r="N59" i="131"/>
  <c r="K59" i="131"/>
  <c r="O59" i="131"/>
  <c r="R59" i="131"/>
  <c r="N58" i="131"/>
  <c r="K58" i="131"/>
  <c r="O58" i="131"/>
  <c r="R58" i="131"/>
  <c r="N57" i="131"/>
  <c r="K57" i="131"/>
  <c r="O57" i="131"/>
  <c r="R57" i="131"/>
  <c r="N56" i="131"/>
  <c r="K56" i="131"/>
  <c r="O56" i="131"/>
  <c r="R56" i="131"/>
  <c r="N55" i="131"/>
  <c r="K55" i="131"/>
  <c r="O55" i="131"/>
  <c r="R55" i="131"/>
  <c r="N54" i="131"/>
  <c r="K54" i="131"/>
  <c r="O54" i="131"/>
  <c r="R54" i="131"/>
  <c r="N53" i="131"/>
  <c r="K53" i="131"/>
  <c r="O53" i="131"/>
  <c r="R53" i="131"/>
  <c r="N52" i="131"/>
  <c r="K52" i="131"/>
  <c r="O52" i="131"/>
  <c r="R52" i="131"/>
  <c r="N51" i="131"/>
  <c r="K51" i="131"/>
  <c r="O51" i="131"/>
  <c r="R51" i="131"/>
  <c r="N50" i="131"/>
  <c r="K50" i="131"/>
  <c r="O50" i="131"/>
  <c r="R50" i="131"/>
  <c r="N49" i="131"/>
  <c r="K49" i="131"/>
  <c r="O49" i="131"/>
  <c r="R49" i="131"/>
  <c r="N48" i="131"/>
  <c r="K48" i="131"/>
  <c r="O48" i="131"/>
  <c r="R48" i="131"/>
  <c r="N47" i="131"/>
  <c r="K47" i="131"/>
  <c r="O47" i="131"/>
  <c r="R47" i="131"/>
  <c r="N46" i="131"/>
  <c r="K46" i="131"/>
  <c r="O46" i="131"/>
  <c r="R46" i="131"/>
  <c r="N45" i="131"/>
  <c r="K45" i="131"/>
  <c r="O45" i="131"/>
  <c r="R45" i="131"/>
  <c r="N44" i="131"/>
  <c r="K44" i="131"/>
  <c r="O44" i="131"/>
  <c r="R44" i="131"/>
  <c r="N43" i="131"/>
  <c r="K43" i="131"/>
  <c r="O43" i="131"/>
  <c r="R43" i="131"/>
  <c r="N42" i="131"/>
  <c r="K42" i="131"/>
  <c r="O42" i="131"/>
  <c r="R42" i="131"/>
  <c r="N41" i="131"/>
  <c r="K41" i="131"/>
  <c r="O41" i="131"/>
  <c r="R41" i="131"/>
  <c r="N40" i="131"/>
  <c r="K40" i="131"/>
  <c r="O40" i="131"/>
  <c r="R40" i="131"/>
  <c r="N39" i="131"/>
  <c r="K39" i="131"/>
  <c r="O39" i="131"/>
  <c r="R39" i="131"/>
  <c r="N38" i="131"/>
  <c r="K38" i="131"/>
  <c r="O38" i="131"/>
  <c r="R38" i="131"/>
  <c r="N37" i="131"/>
  <c r="K37" i="131"/>
  <c r="O37" i="131"/>
  <c r="R37" i="131"/>
  <c r="N36" i="131"/>
  <c r="K36" i="131"/>
  <c r="O36" i="131"/>
  <c r="R36" i="131"/>
  <c r="N35" i="131"/>
  <c r="K35" i="131"/>
  <c r="O35" i="131"/>
  <c r="R35" i="131"/>
  <c r="N34" i="131"/>
  <c r="K34" i="131"/>
  <c r="O34" i="131"/>
  <c r="R34" i="131"/>
  <c r="N33" i="131"/>
  <c r="K33" i="131"/>
  <c r="O33" i="131"/>
  <c r="R33" i="131"/>
  <c r="N32" i="131"/>
  <c r="K32" i="131"/>
  <c r="O32" i="131"/>
  <c r="R32" i="131"/>
  <c r="N31" i="131"/>
  <c r="K31" i="131"/>
  <c r="O31" i="131"/>
  <c r="R31" i="131"/>
  <c r="N30" i="131"/>
  <c r="K30" i="131"/>
  <c r="O30" i="131"/>
  <c r="R30" i="131"/>
  <c r="N29" i="131"/>
  <c r="K29" i="131"/>
  <c r="O29" i="131"/>
  <c r="R29" i="131"/>
  <c r="N28" i="131"/>
  <c r="K28" i="131"/>
  <c r="O28" i="131"/>
  <c r="R28" i="131"/>
  <c r="A28" i="131"/>
  <c r="A29" i="131"/>
  <c r="A30" i="131"/>
  <c r="A31" i="131"/>
  <c r="A32" i="131"/>
  <c r="A33" i="131"/>
  <c r="A34" i="131"/>
  <c r="A35" i="131"/>
  <c r="A36" i="131"/>
  <c r="A37" i="131"/>
  <c r="A38" i="131"/>
  <c r="A39" i="131"/>
  <c r="A40" i="131"/>
  <c r="A41" i="131"/>
  <c r="A42" i="131"/>
  <c r="A43" i="131"/>
  <c r="A44" i="131"/>
  <c r="A45" i="131"/>
  <c r="A46" i="131"/>
  <c r="A47" i="131"/>
  <c r="A48" i="131"/>
  <c r="A49" i="131"/>
  <c r="A50" i="131"/>
  <c r="A51" i="131"/>
  <c r="A52" i="131"/>
  <c r="A53" i="131"/>
  <c r="A54" i="131"/>
  <c r="A55" i="131"/>
  <c r="A56" i="131"/>
  <c r="A57" i="131"/>
  <c r="A58" i="131"/>
  <c r="A59" i="131"/>
  <c r="A60" i="131"/>
  <c r="A61" i="131"/>
  <c r="A62" i="131"/>
  <c r="A63" i="131"/>
  <c r="A64" i="131"/>
  <c r="A65" i="131"/>
  <c r="A66" i="131"/>
  <c r="N27" i="131"/>
  <c r="N67" i="131"/>
  <c r="K27" i="131"/>
  <c r="K67" i="131"/>
  <c r="N26" i="131"/>
  <c r="K26" i="131"/>
  <c r="O26" i="131"/>
  <c r="R26" i="131"/>
  <c r="M20" i="131"/>
  <c r="L20" i="131"/>
  <c r="J20" i="131"/>
  <c r="I20" i="131"/>
  <c r="H20" i="131"/>
  <c r="G20" i="131"/>
  <c r="F20" i="131"/>
  <c r="E20" i="131"/>
  <c r="D20" i="131"/>
  <c r="R19" i="131"/>
  <c r="S19" i="131"/>
  <c r="T19" i="131"/>
  <c r="U19" i="131"/>
  <c r="N19" i="131"/>
  <c r="K19" i="131"/>
  <c r="O19" i="131"/>
  <c r="R18" i="131"/>
  <c r="S18" i="131"/>
  <c r="T18" i="131"/>
  <c r="U18" i="131"/>
  <c r="N18" i="131"/>
  <c r="K18" i="131"/>
  <c r="O18" i="131"/>
  <c r="R17" i="131"/>
  <c r="S17" i="131"/>
  <c r="T17" i="131"/>
  <c r="U17" i="131"/>
  <c r="N17" i="131"/>
  <c r="K17" i="131"/>
  <c r="O17" i="131"/>
  <c r="R16" i="131"/>
  <c r="S16" i="131"/>
  <c r="T16" i="131"/>
  <c r="U16" i="131"/>
  <c r="N16" i="131"/>
  <c r="K16" i="131"/>
  <c r="O16" i="131"/>
  <c r="R15" i="131"/>
  <c r="S15" i="131"/>
  <c r="T15" i="131"/>
  <c r="U15" i="131"/>
  <c r="N15" i="131"/>
  <c r="K15" i="131"/>
  <c r="O15" i="131"/>
  <c r="A15" i="131"/>
  <c r="A16" i="131"/>
  <c r="A17" i="131"/>
  <c r="A18" i="131"/>
  <c r="A19" i="131"/>
  <c r="R14" i="131"/>
  <c r="S14" i="131"/>
  <c r="S20" i="131"/>
  <c r="T14" i="131"/>
  <c r="N14" i="131"/>
  <c r="N20" i="131"/>
  <c r="K14" i="131"/>
  <c r="K20" i="131"/>
  <c r="R13" i="131"/>
  <c r="S13" i="131"/>
  <c r="N13" i="131"/>
  <c r="K13" i="131"/>
  <c r="O13" i="131"/>
  <c r="M113" i="130"/>
  <c r="L113" i="130"/>
  <c r="J113" i="130"/>
  <c r="J67" i="130"/>
  <c r="J20" i="130"/>
  <c r="J115" i="130"/>
  <c r="I113" i="130"/>
  <c r="H113" i="130"/>
  <c r="G113" i="130"/>
  <c r="F113" i="130"/>
  <c r="F67" i="130"/>
  <c r="F20" i="130"/>
  <c r="F115" i="130"/>
  <c r="E113" i="130"/>
  <c r="D113" i="130"/>
  <c r="N112" i="130"/>
  <c r="K112" i="130"/>
  <c r="O112" i="130"/>
  <c r="R112" i="130"/>
  <c r="N111" i="130"/>
  <c r="K111" i="130"/>
  <c r="O111" i="130"/>
  <c r="R111" i="130"/>
  <c r="N110" i="130"/>
  <c r="K110" i="130"/>
  <c r="O110" i="130"/>
  <c r="R110" i="130"/>
  <c r="N109" i="130"/>
  <c r="K109" i="130"/>
  <c r="O109" i="130"/>
  <c r="R109" i="130"/>
  <c r="N108" i="130"/>
  <c r="K108" i="130"/>
  <c r="O108" i="130"/>
  <c r="R108" i="130"/>
  <c r="N107" i="130"/>
  <c r="K107" i="130"/>
  <c r="O107" i="130"/>
  <c r="R107" i="130"/>
  <c r="N106" i="130"/>
  <c r="K106" i="130"/>
  <c r="O106" i="130"/>
  <c r="R106" i="130"/>
  <c r="N105" i="130"/>
  <c r="K105" i="130"/>
  <c r="O105" i="130"/>
  <c r="R105" i="130"/>
  <c r="N104" i="130"/>
  <c r="K104" i="130"/>
  <c r="O104" i="130"/>
  <c r="R104" i="130"/>
  <c r="N103" i="130"/>
  <c r="K103" i="130"/>
  <c r="O103" i="130"/>
  <c r="R103" i="130"/>
  <c r="N102" i="130"/>
  <c r="K102" i="130"/>
  <c r="O102" i="130"/>
  <c r="R102" i="130"/>
  <c r="N101" i="130"/>
  <c r="K101" i="130"/>
  <c r="O101" i="130"/>
  <c r="R101" i="130"/>
  <c r="N100" i="130"/>
  <c r="K100" i="130"/>
  <c r="O100" i="130"/>
  <c r="R100" i="130"/>
  <c r="N99" i="130"/>
  <c r="K99" i="130"/>
  <c r="O99" i="130"/>
  <c r="R99" i="130"/>
  <c r="N98" i="130"/>
  <c r="K98" i="130"/>
  <c r="O98" i="130"/>
  <c r="R98" i="130"/>
  <c r="N97" i="130"/>
  <c r="K97" i="130"/>
  <c r="O97" i="130"/>
  <c r="R97" i="130"/>
  <c r="N96" i="130"/>
  <c r="K96" i="130"/>
  <c r="O96" i="130"/>
  <c r="R96" i="130"/>
  <c r="N95" i="130"/>
  <c r="K95" i="130"/>
  <c r="O95" i="130"/>
  <c r="R95" i="130"/>
  <c r="N94" i="130"/>
  <c r="K94" i="130"/>
  <c r="O94" i="130"/>
  <c r="R94" i="130"/>
  <c r="N93" i="130"/>
  <c r="K93" i="130"/>
  <c r="O93" i="130"/>
  <c r="R93" i="130"/>
  <c r="N92" i="130"/>
  <c r="K92" i="130"/>
  <c r="O92" i="130"/>
  <c r="R92" i="130"/>
  <c r="N91" i="130"/>
  <c r="K91" i="130"/>
  <c r="O91" i="130"/>
  <c r="R91" i="130"/>
  <c r="N90" i="130"/>
  <c r="K90" i="130"/>
  <c r="O90" i="130"/>
  <c r="R90" i="130"/>
  <c r="N89" i="130"/>
  <c r="K89" i="130"/>
  <c r="O89" i="130"/>
  <c r="R89" i="130"/>
  <c r="N88" i="130"/>
  <c r="K88" i="130"/>
  <c r="O88" i="130"/>
  <c r="R88" i="130"/>
  <c r="N87" i="130"/>
  <c r="K87" i="130"/>
  <c r="O87" i="130"/>
  <c r="R87" i="130"/>
  <c r="N86" i="130"/>
  <c r="K86" i="130"/>
  <c r="O86" i="130"/>
  <c r="R86" i="130"/>
  <c r="T86" i="130"/>
  <c r="N85" i="130"/>
  <c r="K85" i="130"/>
  <c r="O85" i="130"/>
  <c r="R85" i="130"/>
  <c r="N84" i="130"/>
  <c r="K84" i="130"/>
  <c r="O84" i="130"/>
  <c r="R84" i="130"/>
  <c r="S84" i="130"/>
  <c r="T84" i="130"/>
  <c r="N83" i="130"/>
  <c r="K83" i="130"/>
  <c r="O83" i="130"/>
  <c r="R83" i="130"/>
  <c r="N82" i="130"/>
  <c r="K82" i="130"/>
  <c r="O82" i="130"/>
  <c r="R82" i="130"/>
  <c r="T82" i="130"/>
  <c r="N81" i="130"/>
  <c r="K81" i="130"/>
  <c r="O81" i="130"/>
  <c r="R81" i="130"/>
  <c r="N80" i="130"/>
  <c r="K80" i="130"/>
  <c r="O80" i="130"/>
  <c r="R80" i="130"/>
  <c r="S80" i="130"/>
  <c r="T80" i="130"/>
  <c r="N79" i="130"/>
  <c r="K79" i="130"/>
  <c r="O79" i="130"/>
  <c r="R79" i="130"/>
  <c r="N78" i="130"/>
  <c r="K78" i="130"/>
  <c r="O78" i="130"/>
  <c r="R78" i="130"/>
  <c r="T78" i="130"/>
  <c r="N77" i="130"/>
  <c r="K77" i="130"/>
  <c r="O77" i="130"/>
  <c r="R77" i="130"/>
  <c r="N76" i="130"/>
  <c r="K76" i="130"/>
  <c r="O76" i="130"/>
  <c r="R76" i="130"/>
  <c r="S76" i="130"/>
  <c r="T76" i="130"/>
  <c r="A74" i="130"/>
  <c r="A75" i="130"/>
  <c r="A76" i="130"/>
  <c r="A77" i="130"/>
  <c r="A78" i="130"/>
  <c r="A79" i="130"/>
  <c r="A80" i="130"/>
  <c r="A81" i="130"/>
  <c r="A82" i="130"/>
  <c r="A83" i="130"/>
  <c r="A84" i="130"/>
  <c r="A85" i="130"/>
  <c r="A86" i="130"/>
  <c r="A87" i="130"/>
  <c r="A88" i="130"/>
  <c r="A89" i="130"/>
  <c r="A90" i="130"/>
  <c r="A91" i="130"/>
  <c r="A92" i="130"/>
  <c r="A93" i="130"/>
  <c r="A94" i="130"/>
  <c r="A95" i="130"/>
  <c r="A96" i="130"/>
  <c r="A97" i="130"/>
  <c r="A98" i="130"/>
  <c r="A99" i="130"/>
  <c r="A100" i="130"/>
  <c r="A101" i="130"/>
  <c r="A102" i="130"/>
  <c r="A103" i="130"/>
  <c r="A104" i="130"/>
  <c r="A105" i="130"/>
  <c r="A106" i="130"/>
  <c r="A107" i="130"/>
  <c r="A108" i="130"/>
  <c r="A109" i="130"/>
  <c r="A110" i="130"/>
  <c r="A111" i="130"/>
  <c r="A112" i="130"/>
  <c r="N75" i="130"/>
  <c r="K75" i="130"/>
  <c r="O75" i="130"/>
  <c r="R75" i="130"/>
  <c r="N74" i="130"/>
  <c r="K74" i="130"/>
  <c r="O74" i="130"/>
  <c r="R74" i="130"/>
  <c r="T74" i="130"/>
  <c r="N73" i="130"/>
  <c r="K73" i="130"/>
  <c r="K113" i="130"/>
  <c r="N72" i="130"/>
  <c r="K72" i="130"/>
  <c r="O72" i="130"/>
  <c r="R72" i="130"/>
  <c r="M67" i="130"/>
  <c r="L67" i="130"/>
  <c r="I67" i="130"/>
  <c r="H67" i="130"/>
  <c r="G67" i="130"/>
  <c r="E67" i="130"/>
  <c r="D67" i="130"/>
  <c r="N66" i="130"/>
  <c r="K66" i="130"/>
  <c r="O66" i="130"/>
  <c r="R66" i="130"/>
  <c r="T66" i="130"/>
  <c r="S66" i="130"/>
  <c r="U66" i="130"/>
  <c r="N65" i="130"/>
  <c r="K65" i="130"/>
  <c r="O65" i="130"/>
  <c r="R65" i="130"/>
  <c r="T65" i="130"/>
  <c r="S65" i="130"/>
  <c r="U65" i="130"/>
  <c r="N64" i="130"/>
  <c r="K64" i="130"/>
  <c r="O64" i="130"/>
  <c r="R64" i="130"/>
  <c r="S64" i="130"/>
  <c r="N63" i="130"/>
  <c r="K63" i="130"/>
  <c r="O63" i="130"/>
  <c r="R63" i="130"/>
  <c r="S63" i="130"/>
  <c r="N62" i="130"/>
  <c r="K62" i="130"/>
  <c r="O62" i="130"/>
  <c r="R62" i="130"/>
  <c r="T62" i="130"/>
  <c r="S62" i="130"/>
  <c r="U62" i="130"/>
  <c r="N61" i="130"/>
  <c r="K61" i="130"/>
  <c r="O61" i="130"/>
  <c r="R61" i="130"/>
  <c r="T61" i="130"/>
  <c r="S61" i="130"/>
  <c r="U61" i="130"/>
  <c r="N60" i="130"/>
  <c r="K60" i="130"/>
  <c r="O60" i="130"/>
  <c r="R60" i="130"/>
  <c r="S60" i="130"/>
  <c r="N59" i="130"/>
  <c r="K59" i="130"/>
  <c r="O59" i="130"/>
  <c r="R59" i="130"/>
  <c r="S59" i="130"/>
  <c r="N58" i="130"/>
  <c r="K58" i="130"/>
  <c r="O58" i="130"/>
  <c r="R58" i="130"/>
  <c r="T58" i="130"/>
  <c r="S58" i="130"/>
  <c r="U58" i="130"/>
  <c r="N57" i="130"/>
  <c r="K57" i="130"/>
  <c r="O57" i="130"/>
  <c r="R57" i="130"/>
  <c r="T57" i="130"/>
  <c r="S57" i="130"/>
  <c r="U57" i="130"/>
  <c r="N56" i="130"/>
  <c r="K56" i="130"/>
  <c r="O56" i="130"/>
  <c r="R56" i="130"/>
  <c r="S56" i="130"/>
  <c r="N55" i="130"/>
  <c r="K55" i="130"/>
  <c r="O55" i="130"/>
  <c r="R55" i="130"/>
  <c r="S55" i="130"/>
  <c r="N54" i="130"/>
  <c r="K54" i="130"/>
  <c r="N53" i="130"/>
  <c r="K53" i="130"/>
  <c r="N52" i="130"/>
  <c r="K52" i="130"/>
  <c r="N51" i="130"/>
  <c r="K51" i="130"/>
  <c r="N50" i="130"/>
  <c r="K50" i="130"/>
  <c r="O50" i="130"/>
  <c r="R50" i="130"/>
  <c r="N49" i="130"/>
  <c r="K49" i="130"/>
  <c r="N48" i="130"/>
  <c r="K48" i="130"/>
  <c r="O48" i="130"/>
  <c r="R48" i="130"/>
  <c r="N47" i="130"/>
  <c r="K47" i="130"/>
  <c r="O47" i="130"/>
  <c r="R47" i="130"/>
  <c r="N46" i="130"/>
  <c r="K46" i="130"/>
  <c r="O46" i="130"/>
  <c r="R46" i="130"/>
  <c r="N45" i="130"/>
  <c r="K45" i="130"/>
  <c r="O45" i="130"/>
  <c r="R45" i="130"/>
  <c r="N44" i="130"/>
  <c r="K44" i="130"/>
  <c r="O44" i="130"/>
  <c r="R44" i="130"/>
  <c r="N43" i="130"/>
  <c r="K43" i="130"/>
  <c r="O43" i="130"/>
  <c r="R43" i="130"/>
  <c r="N42" i="130"/>
  <c r="K42" i="130"/>
  <c r="O42" i="130"/>
  <c r="R42" i="130"/>
  <c r="N41" i="130"/>
  <c r="K41" i="130"/>
  <c r="O41" i="130"/>
  <c r="R41" i="130"/>
  <c r="N40" i="130"/>
  <c r="K40" i="130"/>
  <c r="O40" i="130"/>
  <c r="R40" i="130"/>
  <c r="N39" i="130"/>
  <c r="K39" i="130"/>
  <c r="O39" i="130"/>
  <c r="R39" i="130"/>
  <c r="N38" i="130"/>
  <c r="K38" i="130"/>
  <c r="O38" i="130"/>
  <c r="R38" i="130"/>
  <c r="N37" i="130"/>
  <c r="K37" i="130"/>
  <c r="O37" i="130"/>
  <c r="R37" i="130"/>
  <c r="N36" i="130"/>
  <c r="K36" i="130"/>
  <c r="O36" i="130"/>
  <c r="R36" i="130"/>
  <c r="N35" i="130"/>
  <c r="K35" i="130"/>
  <c r="O35" i="130"/>
  <c r="R35" i="130"/>
  <c r="N34" i="130"/>
  <c r="K34" i="130"/>
  <c r="O34" i="130"/>
  <c r="R34" i="130"/>
  <c r="N33" i="130"/>
  <c r="K33" i="130"/>
  <c r="O33" i="130"/>
  <c r="R33" i="130"/>
  <c r="N32" i="130"/>
  <c r="K32" i="130"/>
  <c r="O32" i="130"/>
  <c r="R32" i="130"/>
  <c r="N31" i="130"/>
  <c r="K31" i="130"/>
  <c r="O31" i="130"/>
  <c r="R31" i="130"/>
  <c r="N30" i="130"/>
  <c r="K30" i="130"/>
  <c r="O30" i="130"/>
  <c r="R30" i="130"/>
  <c r="N29" i="130"/>
  <c r="K29" i="130"/>
  <c r="O29" i="130"/>
  <c r="R29" i="130"/>
  <c r="N28" i="130"/>
  <c r="K28" i="130"/>
  <c r="O28" i="130"/>
  <c r="R28" i="130"/>
  <c r="A28" i="130"/>
  <c r="A29" i="130"/>
  <c r="A30" i="130"/>
  <c r="A31" i="130"/>
  <c r="A32" i="130"/>
  <c r="A33" i="130"/>
  <c r="A34" i="130"/>
  <c r="A35" i="130"/>
  <c r="A36" i="130"/>
  <c r="A37" i="130"/>
  <c r="A38" i="130"/>
  <c r="A39" i="130"/>
  <c r="A40" i="130"/>
  <c r="A41" i="130"/>
  <c r="A42" i="130"/>
  <c r="A43" i="130"/>
  <c r="A44" i="130"/>
  <c r="A45" i="130"/>
  <c r="A46" i="130"/>
  <c r="A47" i="130"/>
  <c r="A48" i="130"/>
  <c r="A49" i="130"/>
  <c r="A50" i="130"/>
  <c r="A51" i="130"/>
  <c r="A52" i="130"/>
  <c r="A53" i="130"/>
  <c r="A54" i="130"/>
  <c r="A55" i="130"/>
  <c r="A56" i="130"/>
  <c r="A57" i="130"/>
  <c r="A58" i="130"/>
  <c r="A59" i="130"/>
  <c r="A60" i="130"/>
  <c r="A61" i="130"/>
  <c r="A62" i="130"/>
  <c r="A63" i="130"/>
  <c r="A64" i="130"/>
  <c r="A65" i="130"/>
  <c r="A66" i="130"/>
  <c r="N27" i="130"/>
  <c r="N67" i="130"/>
  <c r="K27" i="130"/>
  <c r="K67" i="130"/>
  <c r="N26" i="130"/>
  <c r="K26" i="130"/>
  <c r="O26" i="130"/>
  <c r="R26" i="130"/>
  <c r="M20" i="130"/>
  <c r="L20" i="130"/>
  <c r="K14" i="130"/>
  <c r="K15" i="130"/>
  <c r="K16" i="130"/>
  <c r="K17" i="130"/>
  <c r="K18" i="130"/>
  <c r="K19" i="130"/>
  <c r="K20" i="130"/>
  <c r="I20" i="130"/>
  <c r="H20" i="130"/>
  <c r="G20" i="130"/>
  <c r="E20" i="130"/>
  <c r="D20" i="130"/>
  <c r="D115" i="130"/>
  <c r="R19" i="130"/>
  <c r="T19" i="130"/>
  <c r="N19" i="130"/>
  <c r="O19" i="130"/>
  <c r="R18" i="130"/>
  <c r="T18" i="130"/>
  <c r="N18" i="130"/>
  <c r="O18" i="130"/>
  <c r="R17" i="130"/>
  <c r="N17" i="130"/>
  <c r="O17" i="130"/>
  <c r="R16" i="130"/>
  <c r="N16" i="130"/>
  <c r="O16" i="130"/>
  <c r="R15" i="130"/>
  <c r="N15" i="130"/>
  <c r="O15" i="130"/>
  <c r="A15" i="130"/>
  <c r="A16" i="130"/>
  <c r="A17" i="130"/>
  <c r="A18" i="130"/>
  <c r="A19" i="130"/>
  <c r="R14" i="130"/>
  <c r="N14" i="130"/>
  <c r="O14" i="130"/>
  <c r="O20" i="130"/>
  <c r="N20" i="130"/>
  <c r="R13" i="130"/>
  <c r="T13" i="130"/>
  <c r="S13" i="130"/>
  <c r="U13" i="130"/>
  <c r="N13" i="130"/>
  <c r="K13" i="130"/>
  <c r="O13" i="130"/>
  <c r="M113" i="129"/>
  <c r="L113" i="129"/>
  <c r="J113" i="129"/>
  <c r="J67" i="129"/>
  <c r="J20" i="129"/>
  <c r="J115" i="129"/>
  <c r="I113" i="129"/>
  <c r="I67" i="129"/>
  <c r="I20" i="129"/>
  <c r="I115" i="129"/>
  <c r="H113" i="129"/>
  <c r="G113" i="129"/>
  <c r="F113" i="129"/>
  <c r="F67" i="129"/>
  <c r="F20" i="129"/>
  <c r="F115" i="129"/>
  <c r="E113" i="129"/>
  <c r="E67" i="129"/>
  <c r="E20" i="129"/>
  <c r="E115" i="129"/>
  <c r="D113" i="129"/>
  <c r="N112" i="129"/>
  <c r="K112" i="129"/>
  <c r="N111" i="129"/>
  <c r="K111" i="129"/>
  <c r="O111" i="129"/>
  <c r="R111" i="129"/>
  <c r="N110" i="129"/>
  <c r="K110" i="129"/>
  <c r="N109" i="129"/>
  <c r="K109" i="129"/>
  <c r="O109" i="129"/>
  <c r="R109" i="129"/>
  <c r="N108" i="129"/>
  <c r="K108" i="129"/>
  <c r="N107" i="129"/>
  <c r="K107" i="129"/>
  <c r="O107" i="129"/>
  <c r="R107" i="129"/>
  <c r="N106" i="129"/>
  <c r="K106" i="129"/>
  <c r="N105" i="129"/>
  <c r="K105" i="129"/>
  <c r="O105" i="129"/>
  <c r="R105" i="129"/>
  <c r="N104" i="129"/>
  <c r="K104" i="129"/>
  <c r="N103" i="129"/>
  <c r="K103" i="129"/>
  <c r="O103" i="129"/>
  <c r="R103" i="129"/>
  <c r="N102" i="129"/>
  <c r="K102" i="129"/>
  <c r="O102" i="129"/>
  <c r="R102" i="129"/>
  <c r="T102" i="129"/>
  <c r="N101" i="129"/>
  <c r="K101" i="129"/>
  <c r="O101" i="129"/>
  <c r="R101" i="129"/>
  <c r="N100" i="129"/>
  <c r="K100" i="129"/>
  <c r="O100" i="129"/>
  <c r="R100" i="129"/>
  <c r="T100" i="129"/>
  <c r="N99" i="129"/>
  <c r="K99" i="129"/>
  <c r="O99" i="129"/>
  <c r="R99" i="129"/>
  <c r="N98" i="129"/>
  <c r="K98" i="129"/>
  <c r="O98" i="129"/>
  <c r="R98" i="129"/>
  <c r="T98" i="129"/>
  <c r="N97" i="129"/>
  <c r="K97" i="129"/>
  <c r="O97" i="129"/>
  <c r="R97" i="129"/>
  <c r="N96" i="129"/>
  <c r="K96" i="129"/>
  <c r="O96" i="129"/>
  <c r="R96" i="129"/>
  <c r="T96" i="129"/>
  <c r="N95" i="129"/>
  <c r="K95" i="129"/>
  <c r="O95" i="129"/>
  <c r="R95" i="129"/>
  <c r="N94" i="129"/>
  <c r="K94" i="129"/>
  <c r="O94" i="129"/>
  <c r="R94" i="129"/>
  <c r="T94" i="129"/>
  <c r="N93" i="129"/>
  <c r="K93" i="129"/>
  <c r="O93" i="129"/>
  <c r="R93" i="129"/>
  <c r="N92" i="129"/>
  <c r="K92" i="129"/>
  <c r="O92" i="129"/>
  <c r="R92" i="129"/>
  <c r="T92" i="129"/>
  <c r="N91" i="129"/>
  <c r="K91" i="129"/>
  <c r="O91" i="129"/>
  <c r="R91" i="129"/>
  <c r="N90" i="129"/>
  <c r="K90" i="129"/>
  <c r="O90" i="129"/>
  <c r="R90" i="129"/>
  <c r="T90" i="129"/>
  <c r="N89" i="129"/>
  <c r="K89" i="129"/>
  <c r="O89" i="129"/>
  <c r="R89" i="129"/>
  <c r="N88" i="129"/>
  <c r="K88" i="129"/>
  <c r="O88" i="129"/>
  <c r="R88" i="129"/>
  <c r="T88" i="129"/>
  <c r="N87" i="129"/>
  <c r="K87" i="129"/>
  <c r="O87" i="129"/>
  <c r="R87" i="129"/>
  <c r="N86" i="129"/>
  <c r="K86" i="129"/>
  <c r="O86" i="129"/>
  <c r="R86" i="129"/>
  <c r="T86" i="129"/>
  <c r="N85" i="129"/>
  <c r="K85" i="129"/>
  <c r="O85" i="129"/>
  <c r="R85" i="129"/>
  <c r="N84" i="129"/>
  <c r="K84" i="129"/>
  <c r="O84" i="129"/>
  <c r="R84" i="129"/>
  <c r="T84" i="129"/>
  <c r="N83" i="129"/>
  <c r="K83" i="129"/>
  <c r="O83" i="129"/>
  <c r="R83" i="129"/>
  <c r="N82" i="129"/>
  <c r="K82" i="129"/>
  <c r="O82" i="129"/>
  <c r="R82" i="129"/>
  <c r="T82" i="129"/>
  <c r="N81" i="129"/>
  <c r="K81" i="129"/>
  <c r="O81" i="129"/>
  <c r="R81" i="129"/>
  <c r="N80" i="129"/>
  <c r="K80" i="129"/>
  <c r="O80" i="129"/>
  <c r="R80" i="129"/>
  <c r="T80" i="129"/>
  <c r="N79" i="129"/>
  <c r="K79" i="129"/>
  <c r="O79" i="129"/>
  <c r="R79" i="129"/>
  <c r="N78" i="129"/>
  <c r="K78" i="129"/>
  <c r="O78" i="129"/>
  <c r="R78" i="129"/>
  <c r="T78" i="129"/>
  <c r="N77" i="129"/>
  <c r="K77" i="129"/>
  <c r="O77" i="129"/>
  <c r="R77" i="129"/>
  <c r="N76" i="129"/>
  <c r="K76" i="129"/>
  <c r="O76" i="129"/>
  <c r="R76" i="129"/>
  <c r="T76" i="129"/>
  <c r="N75" i="129"/>
  <c r="K75" i="129"/>
  <c r="O75" i="129"/>
  <c r="R75" i="129"/>
  <c r="N74" i="129"/>
  <c r="K74" i="129"/>
  <c r="O74" i="129"/>
  <c r="R74" i="129"/>
  <c r="T74" i="129"/>
  <c r="A74" i="129"/>
  <c r="A75" i="129"/>
  <c r="A76" i="129"/>
  <c r="A77" i="129"/>
  <c r="A78" i="129"/>
  <c r="A79" i="129"/>
  <c r="A80" i="129"/>
  <c r="A81" i="129"/>
  <c r="A82" i="129"/>
  <c r="A83" i="129"/>
  <c r="A84" i="129"/>
  <c r="A85" i="129"/>
  <c r="A86" i="129"/>
  <c r="A87" i="129"/>
  <c r="A88" i="129"/>
  <c r="A89" i="129"/>
  <c r="A90" i="129"/>
  <c r="A91" i="129"/>
  <c r="A92" i="129"/>
  <c r="A93" i="129"/>
  <c r="A94" i="129"/>
  <c r="A95" i="129"/>
  <c r="A96" i="129"/>
  <c r="A97" i="129"/>
  <c r="A98" i="129"/>
  <c r="A99" i="129"/>
  <c r="A100" i="129"/>
  <c r="A101" i="129"/>
  <c r="A102" i="129"/>
  <c r="A103" i="129"/>
  <c r="A104" i="129"/>
  <c r="A105" i="129"/>
  <c r="A106" i="129"/>
  <c r="A107" i="129"/>
  <c r="A108" i="129"/>
  <c r="A109" i="129"/>
  <c r="A110" i="129"/>
  <c r="A111" i="129"/>
  <c r="A112" i="129"/>
  <c r="N73" i="129"/>
  <c r="K73" i="129"/>
  <c r="O73" i="129"/>
  <c r="R73" i="129"/>
  <c r="N72" i="129"/>
  <c r="K72" i="129"/>
  <c r="O72" i="129"/>
  <c r="R72" i="129"/>
  <c r="M67" i="129"/>
  <c r="L67" i="129"/>
  <c r="H67" i="129"/>
  <c r="G67" i="129"/>
  <c r="D67" i="129"/>
  <c r="N66" i="129"/>
  <c r="K66" i="129"/>
  <c r="O66" i="129"/>
  <c r="R66" i="129"/>
  <c r="N65" i="129"/>
  <c r="K65" i="129"/>
  <c r="N64" i="129"/>
  <c r="K64" i="129"/>
  <c r="O64" i="129"/>
  <c r="R64" i="129"/>
  <c r="N63" i="129"/>
  <c r="K63" i="129"/>
  <c r="N62" i="129"/>
  <c r="K62" i="129"/>
  <c r="O62" i="129"/>
  <c r="R62" i="129"/>
  <c r="N61" i="129"/>
  <c r="K61" i="129"/>
  <c r="N60" i="129"/>
  <c r="K60" i="129"/>
  <c r="O60" i="129"/>
  <c r="R60" i="129"/>
  <c r="N59" i="129"/>
  <c r="K59" i="129"/>
  <c r="N58" i="129"/>
  <c r="K58" i="129"/>
  <c r="O58" i="129"/>
  <c r="R58" i="129"/>
  <c r="N57" i="129"/>
  <c r="K57" i="129"/>
  <c r="N56" i="129"/>
  <c r="K56" i="129"/>
  <c r="O56" i="129"/>
  <c r="R56" i="129"/>
  <c r="N55" i="129"/>
  <c r="K55" i="129"/>
  <c r="N54" i="129"/>
  <c r="K54" i="129"/>
  <c r="O54" i="129"/>
  <c r="R54" i="129"/>
  <c r="N53" i="129"/>
  <c r="K53" i="129"/>
  <c r="N52" i="129"/>
  <c r="K52" i="129"/>
  <c r="O52" i="129"/>
  <c r="R52" i="129"/>
  <c r="N51" i="129"/>
  <c r="K51" i="129"/>
  <c r="N50" i="129"/>
  <c r="K50" i="129"/>
  <c r="O50" i="129"/>
  <c r="R50" i="129"/>
  <c r="N49" i="129"/>
  <c r="K49" i="129"/>
  <c r="N48" i="129"/>
  <c r="K48" i="129"/>
  <c r="O48" i="129"/>
  <c r="R48" i="129"/>
  <c r="T48" i="129"/>
  <c r="N47" i="129"/>
  <c r="K47" i="129"/>
  <c r="N46" i="129"/>
  <c r="K46" i="129"/>
  <c r="N45" i="129"/>
  <c r="K45" i="129"/>
  <c r="N44" i="129"/>
  <c r="K44" i="129"/>
  <c r="O44" i="129"/>
  <c r="R44" i="129"/>
  <c r="T44" i="129"/>
  <c r="N43" i="129"/>
  <c r="K43" i="129"/>
  <c r="N42" i="129"/>
  <c r="K42" i="129"/>
  <c r="N41" i="129"/>
  <c r="K41" i="129"/>
  <c r="N40" i="129"/>
  <c r="K40" i="129"/>
  <c r="O40" i="129"/>
  <c r="R40" i="129"/>
  <c r="T40" i="129"/>
  <c r="N39" i="129"/>
  <c r="K39" i="129"/>
  <c r="N38" i="129"/>
  <c r="K38" i="129"/>
  <c r="N37" i="129"/>
  <c r="K37" i="129"/>
  <c r="N36" i="129"/>
  <c r="K36" i="129"/>
  <c r="O36" i="129"/>
  <c r="R36" i="129"/>
  <c r="T36" i="129"/>
  <c r="N35" i="129"/>
  <c r="K35" i="129"/>
  <c r="N34" i="129"/>
  <c r="K34" i="129"/>
  <c r="N33" i="129"/>
  <c r="K33" i="129"/>
  <c r="N32" i="129"/>
  <c r="K32" i="129"/>
  <c r="O32" i="129"/>
  <c r="R32" i="129"/>
  <c r="T32" i="129"/>
  <c r="N31" i="129"/>
  <c r="K31" i="129"/>
  <c r="N30" i="129"/>
  <c r="K30" i="129"/>
  <c r="N29" i="129"/>
  <c r="K29" i="129"/>
  <c r="N28" i="129"/>
  <c r="K28" i="129"/>
  <c r="O28" i="129"/>
  <c r="R28" i="129"/>
  <c r="T28" i="129"/>
  <c r="A28" i="129"/>
  <c r="A29" i="129"/>
  <c r="A30" i="129"/>
  <c r="A31" i="129"/>
  <c r="A32" i="129"/>
  <c r="A33" i="129"/>
  <c r="A34" i="129"/>
  <c r="A35" i="129"/>
  <c r="A36" i="129"/>
  <c r="A37" i="129"/>
  <c r="A38" i="129"/>
  <c r="A39" i="129"/>
  <c r="A40" i="129"/>
  <c r="A41" i="129"/>
  <c r="A42" i="129"/>
  <c r="A43" i="129"/>
  <c r="A44" i="129"/>
  <c r="A45" i="129"/>
  <c r="A46" i="129"/>
  <c r="A47" i="129"/>
  <c r="A48" i="129"/>
  <c r="A49" i="129"/>
  <c r="A50" i="129"/>
  <c r="A51" i="129"/>
  <c r="A52" i="129"/>
  <c r="A53" i="129"/>
  <c r="A54" i="129"/>
  <c r="A55" i="129"/>
  <c r="A56" i="129"/>
  <c r="A57" i="129"/>
  <c r="A58" i="129"/>
  <c r="A59" i="129"/>
  <c r="A60" i="129"/>
  <c r="A61" i="129"/>
  <c r="A62" i="129"/>
  <c r="A63" i="129"/>
  <c r="A64" i="129"/>
  <c r="A65" i="129"/>
  <c r="A66" i="129"/>
  <c r="N27" i="129"/>
  <c r="N67" i="129"/>
  <c r="K27" i="129"/>
  <c r="N26" i="129"/>
  <c r="K26" i="129"/>
  <c r="O26" i="129"/>
  <c r="R26" i="129"/>
  <c r="M20" i="129"/>
  <c r="L20" i="129"/>
  <c r="K14" i="129"/>
  <c r="K15" i="129"/>
  <c r="K16" i="129"/>
  <c r="K17" i="129"/>
  <c r="K18" i="129"/>
  <c r="K19" i="129"/>
  <c r="K20" i="129"/>
  <c r="H20" i="129"/>
  <c r="G20" i="129"/>
  <c r="D20" i="129"/>
  <c r="D115" i="129"/>
  <c r="R19" i="129"/>
  <c r="T19" i="129"/>
  <c r="N19" i="129"/>
  <c r="O19" i="129"/>
  <c r="R18" i="129"/>
  <c r="N18" i="129"/>
  <c r="O18" i="129"/>
  <c r="R17" i="129"/>
  <c r="N17" i="129"/>
  <c r="O17" i="129"/>
  <c r="R16" i="129"/>
  <c r="N16" i="129"/>
  <c r="O16" i="129"/>
  <c r="A15" i="129"/>
  <c r="A16" i="129"/>
  <c r="A17" i="129"/>
  <c r="A18" i="129"/>
  <c r="A19" i="129"/>
  <c r="R15" i="129"/>
  <c r="N15" i="129"/>
  <c r="O15" i="129"/>
  <c r="R14" i="129"/>
  <c r="N14" i="129"/>
  <c r="O14" i="129"/>
  <c r="O20" i="129"/>
  <c r="N20" i="129"/>
  <c r="R13" i="129"/>
  <c r="T13" i="129"/>
  <c r="S13" i="129"/>
  <c r="U13" i="129"/>
  <c r="N13" i="129"/>
  <c r="K13" i="129"/>
  <c r="O13" i="129"/>
  <c r="M113" i="128"/>
  <c r="L113" i="128"/>
  <c r="J113" i="128"/>
  <c r="I113" i="128"/>
  <c r="H113" i="128"/>
  <c r="G113" i="128"/>
  <c r="F113" i="128"/>
  <c r="E113" i="128"/>
  <c r="D113" i="128"/>
  <c r="N112" i="128"/>
  <c r="K112" i="128"/>
  <c r="O112" i="128"/>
  <c r="R112" i="128"/>
  <c r="N111" i="128"/>
  <c r="K111" i="128"/>
  <c r="O111" i="128"/>
  <c r="R111" i="128"/>
  <c r="N110" i="128"/>
  <c r="K110" i="128"/>
  <c r="O110" i="128"/>
  <c r="R110" i="128"/>
  <c r="N109" i="128"/>
  <c r="K109" i="128"/>
  <c r="O109" i="128"/>
  <c r="R109" i="128"/>
  <c r="N108" i="128"/>
  <c r="K108" i="128"/>
  <c r="O108" i="128"/>
  <c r="R108" i="128"/>
  <c r="N107" i="128"/>
  <c r="K107" i="128"/>
  <c r="O107" i="128"/>
  <c r="R107" i="128"/>
  <c r="N106" i="128"/>
  <c r="K106" i="128"/>
  <c r="O106" i="128"/>
  <c r="R106" i="128"/>
  <c r="S106" i="128"/>
  <c r="N105" i="128"/>
  <c r="K105" i="128"/>
  <c r="O105" i="128"/>
  <c r="R105" i="128"/>
  <c r="N104" i="128"/>
  <c r="K104" i="128"/>
  <c r="O104" i="128"/>
  <c r="R104" i="128"/>
  <c r="N103" i="128"/>
  <c r="K103" i="128"/>
  <c r="O103" i="128"/>
  <c r="R103" i="128"/>
  <c r="T103" i="128"/>
  <c r="S103" i="128"/>
  <c r="U103" i="128"/>
  <c r="N102" i="128"/>
  <c r="K102" i="128"/>
  <c r="O102" i="128"/>
  <c r="R102" i="128"/>
  <c r="S102" i="128"/>
  <c r="N101" i="128"/>
  <c r="K101" i="128"/>
  <c r="O101" i="128"/>
  <c r="R101" i="128"/>
  <c r="N100" i="128"/>
  <c r="K100" i="128"/>
  <c r="O100" i="128"/>
  <c r="R100" i="128"/>
  <c r="N99" i="128"/>
  <c r="K99" i="128"/>
  <c r="O99" i="128"/>
  <c r="R99" i="128"/>
  <c r="S99" i="128"/>
  <c r="N98" i="128"/>
  <c r="K98" i="128"/>
  <c r="O98" i="128"/>
  <c r="R98" i="128"/>
  <c r="S98" i="128"/>
  <c r="N97" i="128"/>
  <c r="K97" i="128"/>
  <c r="O97" i="128"/>
  <c r="R97" i="128"/>
  <c r="N96" i="128"/>
  <c r="K96" i="128"/>
  <c r="O96" i="128"/>
  <c r="R96" i="128"/>
  <c r="N95" i="128"/>
  <c r="K95" i="128"/>
  <c r="O95" i="128"/>
  <c r="R95" i="128"/>
  <c r="T95" i="128"/>
  <c r="S95" i="128"/>
  <c r="U95" i="128"/>
  <c r="N94" i="128"/>
  <c r="K94" i="128"/>
  <c r="O94" i="128"/>
  <c r="R94" i="128"/>
  <c r="S94" i="128"/>
  <c r="N93" i="128"/>
  <c r="K93" i="128"/>
  <c r="O93" i="128"/>
  <c r="R93" i="128"/>
  <c r="N92" i="128"/>
  <c r="K92" i="128"/>
  <c r="O92" i="128"/>
  <c r="R92" i="128"/>
  <c r="N91" i="128"/>
  <c r="K91" i="128"/>
  <c r="O91" i="128"/>
  <c r="R91" i="128"/>
  <c r="S91" i="128"/>
  <c r="N90" i="128"/>
  <c r="K90" i="128"/>
  <c r="O90" i="128"/>
  <c r="R90" i="128"/>
  <c r="S90" i="128"/>
  <c r="N89" i="128"/>
  <c r="K89" i="128"/>
  <c r="O89" i="128"/>
  <c r="R89" i="128"/>
  <c r="N88" i="128"/>
  <c r="K88" i="128"/>
  <c r="O88" i="128"/>
  <c r="R88" i="128"/>
  <c r="N87" i="128"/>
  <c r="K87" i="128"/>
  <c r="O87" i="128"/>
  <c r="R87" i="128"/>
  <c r="T87" i="128"/>
  <c r="S87" i="128"/>
  <c r="U87" i="128"/>
  <c r="N86" i="128"/>
  <c r="K86" i="128"/>
  <c r="O86" i="128"/>
  <c r="R86" i="128"/>
  <c r="S86" i="128"/>
  <c r="N85" i="128"/>
  <c r="K85" i="128"/>
  <c r="O85" i="128"/>
  <c r="R85" i="128"/>
  <c r="N84" i="128"/>
  <c r="K84" i="128"/>
  <c r="O84" i="128"/>
  <c r="R84" i="128"/>
  <c r="N83" i="128"/>
  <c r="K83" i="128"/>
  <c r="O83" i="128"/>
  <c r="R83" i="128"/>
  <c r="S83" i="128"/>
  <c r="N82" i="128"/>
  <c r="K82" i="128"/>
  <c r="O82" i="128"/>
  <c r="R82" i="128"/>
  <c r="S82" i="128"/>
  <c r="N81" i="128"/>
  <c r="K81" i="128"/>
  <c r="O81" i="128"/>
  <c r="R81" i="128"/>
  <c r="N80" i="128"/>
  <c r="K80" i="128"/>
  <c r="O80" i="128"/>
  <c r="R80" i="128"/>
  <c r="N79" i="128"/>
  <c r="K79" i="128"/>
  <c r="O79" i="128"/>
  <c r="R79" i="128"/>
  <c r="T79" i="128"/>
  <c r="S79" i="128"/>
  <c r="U79" i="128"/>
  <c r="N78" i="128"/>
  <c r="K78" i="128"/>
  <c r="O78" i="128"/>
  <c r="R78" i="128"/>
  <c r="S78" i="128"/>
  <c r="N77" i="128"/>
  <c r="K77" i="128"/>
  <c r="O77" i="128"/>
  <c r="R77" i="128"/>
  <c r="N76" i="128"/>
  <c r="K76" i="128"/>
  <c r="O76" i="128"/>
  <c r="R76" i="128"/>
  <c r="N75" i="128"/>
  <c r="K75" i="128"/>
  <c r="O75" i="128"/>
  <c r="R75" i="128"/>
  <c r="S75" i="128"/>
  <c r="N74" i="128"/>
  <c r="K74" i="128"/>
  <c r="O74" i="128"/>
  <c r="R74" i="128"/>
  <c r="S74" i="128"/>
  <c r="A74" i="128"/>
  <c r="A75" i="128"/>
  <c r="A76" i="128"/>
  <c r="A77" i="128"/>
  <c r="A78" i="128"/>
  <c r="A79" i="128"/>
  <c r="A80" i="128"/>
  <c r="A81" i="128"/>
  <c r="A82" i="128"/>
  <c r="A83" i="128"/>
  <c r="A84" i="128"/>
  <c r="A85" i="128"/>
  <c r="A86" i="128"/>
  <c r="A87" i="128"/>
  <c r="A88" i="128"/>
  <c r="A89" i="128"/>
  <c r="A90" i="128"/>
  <c r="A91" i="128"/>
  <c r="A92" i="128"/>
  <c r="A93" i="128"/>
  <c r="A94" i="128"/>
  <c r="A95" i="128"/>
  <c r="A96" i="128"/>
  <c r="A97" i="128"/>
  <c r="A98" i="128"/>
  <c r="A99" i="128"/>
  <c r="A100" i="128"/>
  <c r="A101" i="128"/>
  <c r="A102" i="128"/>
  <c r="A103" i="128"/>
  <c r="A104" i="128"/>
  <c r="A105" i="128"/>
  <c r="A106" i="128"/>
  <c r="A107" i="128"/>
  <c r="A108" i="128"/>
  <c r="A109" i="128"/>
  <c r="A110" i="128"/>
  <c r="A111" i="128"/>
  <c r="A112" i="128"/>
  <c r="N73" i="128"/>
  <c r="N113" i="128"/>
  <c r="K73" i="128"/>
  <c r="K113" i="128"/>
  <c r="N72" i="128"/>
  <c r="K72" i="128"/>
  <c r="O72" i="128"/>
  <c r="R72" i="128"/>
  <c r="T72" i="128"/>
  <c r="M67" i="128"/>
  <c r="L67" i="128"/>
  <c r="J67" i="128"/>
  <c r="I67" i="128"/>
  <c r="H67" i="128"/>
  <c r="G67" i="128"/>
  <c r="F67" i="128"/>
  <c r="E67" i="128"/>
  <c r="D67" i="128"/>
  <c r="N66" i="128"/>
  <c r="K66" i="128"/>
  <c r="N65" i="128"/>
  <c r="K65" i="128"/>
  <c r="N64" i="128"/>
  <c r="K64" i="128"/>
  <c r="O64" i="128"/>
  <c r="R64" i="128"/>
  <c r="N63" i="128"/>
  <c r="K63" i="128"/>
  <c r="N62" i="128"/>
  <c r="K62" i="128"/>
  <c r="N61" i="128"/>
  <c r="K61" i="128"/>
  <c r="N60" i="128"/>
  <c r="K60" i="128"/>
  <c r="O60" i="128"/>
  <c r="R60" i="128"/>
  <c r="N59" i="128"/>
  <c r="K59" i="128"/>
  <c r="N58" i="128"/>
  <c r="K58" i="128"/>
  <c r="N57" i="128"/>
  <c r="K57" i="128"/>
  <c r="N56" i="128"/>
  <c r="K56" i="128"/>
  <c r="O56" i="128"/>
  <c r="R56" i="128"/>
  <c r="N55" i="128"/>
  <c r="K55" i="128"/>
  <c r="N54" i="128"/>
  <c r="K54" i="128"/>
  <c r="N53" i="128"/>
  <c r="K53" i="128"/>
  <c r="N52" i="128"/>
  <c r="K52" i="128"/>
  <c r="O52" i="128"/>
  <c r="R52" i="128"/>
  <c r="N51" i="128"/>
  <c r="K51" i="128"/>
  <c r="N50" i="128"/>
  <c r="K50" i="128"/>
  <c r="N49" i="128"/>
  <c r="K49" i="128"/>
  <c r="N48" i="128"/>
  <c r="K48" i="128"/>
  <c r="O48" i="128"/>
  <c r="R48" i="128"/>
  <c r="N47" i="128"/>
  <c r="K47" i="128"/>
  <c r="N46" i="128"/>
  <c r="K46" i="128"/>
  <c r="N45" i="128"/>
  <c r="K45" i="128"/>
  <c r="N44" i="128"/>
  <c r="K44" i="128"/>
  <c r="O44" i="128"/>
  <c r="R44" i="128"/>
  <c r="N43" i="128"/>
  <c r="K43" i="128"/>
  <c r="N42" i="128"/>
  <c r="K42" i="128"/>
  <c r="N41" i="128"/>
  <c r="K41" i="128"/>
  <c r="N40" i="128"/>
  <c r="K40" i="128"/>
  <c r="N39" i="128"/>
  <c r="K39" i="128"/>
  <c r="O39" i="128"/>
  <c r="R39" i="128"/>
  <c r="N38" i="128"/>
  <c r="K38" i="128"/>
  <c r="O38" i="128"/>
  <c r="R38" i="128"/>
  <c r="N37" i="128"/>
  <c r="K37" i="128"/>
  <c r="O37" i="128"/>
  <c r="R37" i="128"/>
  <c r="N36" i="128"/>
  <c r="K36" i="128"/>
  <c r="O36" i="128"/>
  <c r="R36" i="128"/>
  <c r="N35" i="128"/>
  <c r="K35" i="128"/>
  <c r="O35" i="128"/>
  <c r="R35" i="128"/>
  <c r="N34" i="128"/>
  <c r="K34" i="128"/>
  <c r="O34" i="128"/>
  <c r="R34" i="128"/>
  <c r="N33" i="128"/>
  <c r="K33" i="128"/>
  <c r="O33" i="128"/>
  <c r="R33" i="128"/>
  <c r="N32" i="128"/>
  <c r="K32" i="128"/>
  <c r="O32" i="128"/>
  <c r="R32" i="128"/>
  <c r="N31" i="128"/>
  <c r="K31" i="128"/>
  <c r="O31" i="128"/>
  <c r="R31" i="128"/>
  <c r="N30" i="128"/>
  <c r="K30" i="128"/>
  <c r="O30" i="128"/>
  <c r="R30" i="128"/>
  <c r="N29" i="128"/>
  <c r="K29" i="128"/>
  <c r="O29" i="128"/>
  <c r="R29" i="128"/>
  <c r="N28" i="128"/>
  <c r="K28" i="128"/>
  <c r="A28" i="128"/>
  <c r="A29" i="128"/>
  <c r="A30" i="128"/>
  <c r="A31" i="128"/>
  <c r="A32" i="128"/>
  <c r="A33" i="128"/>
  <c r="A34" i="128"/>
  <c r="A35" i="128"/>
  <c r="A36" i="128"/>
  <c r="A37" i="128"/>
  <c r="A38" i="128"/>
  <c r="A39" i="128"/>
  <c r="A40" i="128"/>
  <c r="A41" i="128"/>
  <c r="A42" i="128"/>
  <c r="A43" i="128"/>
  <c r="A44" i="128"/>
  <c r="A45" i="128"/>
  <c r="A46" i="128"/>
  <c r="A47" i="128"/>
  <c r="A48" i="128"/>
  <c r="A49" i="128"/>
  <c r="A50" i="128"/>
  <c r="A51" i="128"/>
  <c r="A52" i="128"/>
  <c r="A53" i="128"/>
  <c r="A54" i="128"/>
  <c r="A55" i="128"/>
  <c r="A56" i="128"/>
  <c r="A57" i="128"/>
  <c r="A58" i="128"/>
  <c r="A59" i="128"/>
  <c r="A60" i="128"/>
  <c r="A61" i="128"/>
  <c r="A62" i="128"/>
  <c r="A63" i="128"/>
  <c r="A64" i="128"/>
  <c r="A65" i="128"/>
  <c r="A66" i="128"/>
  <c r="N27" i="128"/>
  <c r="K27" i="128"/>
  <c r="N26" i="128"/>
  <c r="K26" i="128"/>
  <c r="O26" i="128"/>
  <c r="R26" i="128"/>
  <c r="M20" i="128"/>
  <c r="L20" i="128"/>
  <c r="J20" i="128"/>
  <c r="I20" i="128"/>
  <c r="H20" i="128"/>
  <c r="G20" i="128"/>
  <c r="F20" i="128"/>
  <c r="E20" i="128"/>
  <c r="D20" i="128"/>
  <c r="R19" i="128"/>
  <c r="T19" i="128"/>
  <c r="S19" i="128"/>
  <c r="U19" i="128"/>
  <c r="N19" i="128"/>
  <c r="K19" i="128"/>
  <c r="O19" i="128"/>
  <c r="R18" i="128"/>
  <c r="T18" i="128"/>
  <c r="S18" i="128"/>
  <c r="U18" i="128"/>
  <c r="N18" i="128"/>
  <c r="K18" i="128"/>
  <c r="O18" i="128"/>
  <c r="R17" i="128"/>
  <c r="T17" i="128"/>
  <c r="S17" i="128"/>
  <c r="U17" i="128"/>
  <c r="N17" i="128"/>
  <c r="K17" i="128"/>
  <c r="O17" i="128"/>
  <c r="R16" i="128"/>
  <c r="T16" i="128"/>
  <c r="S16" i="128"/>
  <c r="U16" i="128"/>
  <c r="N16" i="128"/>
  <c r="K16" i="128"/>
  <c r="O16" i="128"/>
  <c r="R15" i="128"/>
  <c r="T15" i="128"/>
  <c r="S15" i="128"/>
  <c r="U15" i="128"/>
  <c r="N15" i="128"/>
  <c r="K15" i="128"/>
  <c r="O15" i="128"/>
  <c r="A15" i="128"/>
  <c r="A16" i="128"/>
  <c r="A17" i="128"/>
  <c r="A18" i="128"/>
  <c r="A19" i="128"/>
  <c r="R14" i="128"/>
  <c r="T14" i="128"/>
  <c r="T20" i="128"/>
  <c r="S14" i="128"/>
  <c r="S20" i="128"/>
  <c r="R20" i="128"/>
  <c r="N14" i="128"/>
  <c r="N20" i="128"/>
  <c r="K14" i="128"/>
  <c r="K20" i="128"/>
  <c r="R13" i="128"/>
  <c r="S13" i="128"/>
  <c r="N13" i="128"/>
  <c r="K13" i="128"/>
  <c r="O13" i="128"/>
  <c r="M113" i="127"/>
  <c r="L113" i="127"/>
  <c r="J113" i="127"/>
  <c r="I113" i="127"/>
  <c r="H113" i="127"/>
  <c r="G113" i="127"/>
  <c r="F113" i="127"/>
  <c r="E113" i="127"/>
  <c r="D113" i="127"/>
  <c r="N112" i="127"/>
  <c r="K112" i="127"/>
  <c r="O112" i="127"/>
  <c r="R112" i="127"/>
  <c r="N111" i="127"/>
  <c r="K111" i="127"/>
  <c r="O111" i="127"/>
  <c r="R111" i="127"/>
  <c r="N110" i="127"/>
  <c r="K110" i="127"/>
  <c r="O110" i="127"/>
  <c r="R110" i="127"/>
  <c r="N109" i="127"/>
  <c r="K109" i="127"/>
  <c r="O109" i="127"/>
  <c r="R109" i="127"/>
  <c r="N108" i="127"/>
  <c r="K108" i="127"/>
  <c r="O108" i="127"/>
  <c r="R108" i="127"/>
  <c r="N107" i="127"/>
  <c r="K107" i="127"/>
  <c r="O107" i="127"/>
  <c r="R107" i="127"/>
  <c r="N106" i="127"/>
  <c r="K106" i="127"/>
  <c r="O106" i="127"/>
  <c r="R106" i="127"/>
  <c r="N105" i="127"/>
  <c r="K105" i="127"/>
  <c r="O105" i="127"/>
  <c r="R105" i="127"/>
  <c r="N104" i="127"/>
  <c r="K104" i="127"/>
  <c r="O104" i="127"/>
  <c r="R104" i="127"/>
  <c r="N103" i="127"/>
  <c r="K103" i="127"/>
  <c r="O103" i="127"/>
  <c r="R103" i="127"/>
  <c r="N102" i="127"/>
  <c r="K102" i="127"/>
  <c r="O102" i="127"/>
  <c r="R102" i="127"/>
  <c r="N101" i="127"/>
  <c r="K101" i="127"/>
  <c r="O101" i="127"/>
  <c r="R101" i="127"/>
  <c r="N100" i="127"/>
  <c r="K100" i="127"/>
  <c r="O100" i="127"/>
  <c r="R100" i="127"/>
  <c r="N99" i="127"/>
  <c r="K99" i="127"/>
  <c r="O99" i="127"/>
  <c r="R99" i="127"/>
  <c r="N98" i="127"/>
  <c r="K98" i="127"/>
  <c r="O98" i="127"/>
  <c r="R98" i="127"/>
  <c r="T98" i="127"/>
  <c r="S98" i="127"/>
  <c r="U98" i="127"/>
  <c r="N97" i="127"/>
  <c r="K97" i="127"/>
  <c r="O97" i="127"/>
  <c r="R97" i="127"/>
  <c r="S97" i="127"/>
  <c r="N96" i="127"/>
  <c r="K96" i="127"/>
  <c r="O96" i="127"/>
  <c r="R96" i="127"/>
  <c r="T96" i="127"/>
  <c r="S96" i="127"/>
  <c r="U96" i="127"/>
  <c r="N95" i="127"/>
  <c r="K95" i="127"/>
  <c r="O95" i="127"/>
  <c r="R95" i="127"/>
  <c r="S95" i="127"/>
  <c r="N94" i="127"/>
  <c r="K94" i="127"/>
  <c r="O94" i="127"/>
  <c r="R94" i="127"/>
  <c r="T94" i="127"/>
  <c r="S94" i="127"/>
  <c r="U94" i="127"/>
  <c r="N93" i="127"/>
  <c r="K93" i="127"/>
  <c r="O93" i="127"/>
  <c r="R93" i="127"/>
  <c r="S93" i="127"/>
  <c r="N92" i="127"/>
  <c r="K92" i="127"/>
  <c r="O92" i="127"/>
  <c r="R92" i="127"/>
  <c r="T92" i="127"/>
  <c r="S92" i="127"/>
  <c r="U92" i="127"/>
  <c r="N91" i="127"/>
  <c r="K91" i="127"/>
  <c r="O91" i="127"/>
  <c r="R91" i="127"/>
  <c r="S91" i="127"/>
  <c r="N90" i="127"/>
  <c r="K90" i="127"/>
  <c r="O90" i="127"/>
  <c r="R90" i="127"/>
  <c r="T90" i="127"/>
  <c r="S90" i="127"/>
  <c r="U90" i="127"/>
  <c r="N89" i="127"/>
  <c r="K89" i="127"/>
  <c r="O89" i="127"/>
  <c r="R89" i="127"/>
  <c r="S89" i="127"/>
  <c r="N88" i="127"/>
  <c r="K88" i="127"/>
  <c r="O88" i="127"/>
  <c r="R88" i="127"/>
  <c r="T88" i="127"/>
  <c r="S88" i="127"/>
  <c r="U88" i="127"/>
  <c r="N87" i="127"/>
  <c r="K87" i="127"/>
  <c r="O87" i="127"/>
  <c r="R87" i="127"/>
  <c r="S87" i="127"/>
  <c r="N86" i="127"/>
  <c r="K86" i="127"/>
  <c r="O86" i="127"/>
  <c r="R86" i="127"/>
  <c r="T86" i="127"/>
  <c r="S86" i="127"/>
  <c r="U86" i="127"/>
  <c r="N85" i="127"/>
  <c r="K85" i="127"/>
  <c r="O85" i="127"/>
  <c r="R85" i="127"/>
  <c r="S85" i="127"/>
  <c r="N84" i="127"/>
  <c r="K84" i="127"/>
  <c r="O84" i="127"/>
  <c r="R84" i="127"/>
  <c r="T84" i="127"/>
  <c r="S84" i="127"/>
  <c r="U84" i="127"/>
  <c r="N83" i="127"/>
  <c r="K83" i="127"/>
  <c r="O83" i="127"/>
  <c r="R83" i="127"/>
  <c r="S83" i="127"/>
  <c r="N82" i="127"/>
  <c r="K82" i="127"/>
  <c r="O82" i="127"/>
  <c r="R82" i="127"/>
  <c r="T82" i="127"/>
  <c r="S82" i="127"/>
  <c r="U82" i="127"/>
  <c r="N81" i="127"/>
  <c r="K81" i="127"/>
  <c r="O81" i="127"/>
  <c r="R81" i="127"/>
  <c r="S81" i="127"/>
  <c r="N80" i="127"/>
  <c r="K80" i="127"/>
  <c r="N79" i="127"/>
  <c r="K79" i="127"/>
  <c r="O79" i="127"/>
  <c r="R79" i="127"/>
  <c r="S79" i="127"/>
  <c r="N78" i="127"/>
  <c r="K78" i="127"/>
  <c r="A74" i="127"/>
  <c r="A75" i="127"/>
  <c r="A76" i="127"/>
  <c r="A77" i="127"/>
  <c r="A78" i="127"/>
  <c r="A79" i="127"/>
  <c r="A80" i="127"/>
  <c r="A81" i="127"/>
  <c r="A82" i="127"/>
  <c r="A83" i="127"/>
  <c r="A84" i="127"/>
  <c r="A85" i="127"/>
  <c r="A86" i="127"/>
  <c r="A87" i="127"/>
  <c r="A88" i="127"/>
  <c r="A89" i="127"/>
  <c r="A90" i="127"/>
  <c r="A91" i="127"/>
  <c r="A92" i="127"/>
  <c r="A93" i="127"/>
  <c r="A94" i="127"/>
  <c r="A95" i="127"/>
  <c r="A96" i="127"/>
  <c r="A97" i="127"/>
  <c r="A98" i="127"/>
  <c r="A99" i="127"/>
  <c r="A100" i="127"/>
  <c r="A101" i="127"/>
  <c r="A102" i="127"/>
  <c r="A103" i="127"/>
  <c r="A104" i="127"/>
  <c r="A105" i="127"/>
  <c r="A106" i="127"/>
  <c r="A107" i="127"/>
  <c r="A108" i="127"/>
  <c r="A109" i="127"/>
  <c r="A110" i="127"/>
  <c r="A111" i="127"/>
  <c r="A112" i="127"/>
  <c r="N72" i="127"/>
  <c r="K72" i="127"/>
  <c r="O72" i="127"/>
  <c r="R72" i="127"/>
  <c r="M67" i="127"/>
  <c r="L67" i="127"/>
  <c r="J67" i="127"/>
  <c r="I67" i="127"/>
  <c r="H67" i="127"/>
  <c r="G67" i="127"/>
  <c r="F67" i="127"/>
  <c r="E67" i="127"/>
  <c r="D67" i="127"/>
  <c r="N66" i="127"/>
  <c r="K66" i="127"/>
  <c r="O66" i="127"/>
  <c r="R66" i="127"/>
  <c r="N65" i="127"/>
  <c r="K65" i="127"/>
  <c r="O65" i="127"/>
  <c r="R65" i="127"/>
  <c r="N64" i="127"/>
  <c r="K64" i="127"/>
  <c r="O64" i="127"/>
  <c r="R64" i="127"/>
  <c r="N63" i="127"/>
  <c r="K63" i="127"/>
  <c r="O63" i="127"/>
  <c r="R63" i="127"/>
  <c r="N62" i="127"/>
  <c r="K62" i="127"/>
  <c r="O62" i="127"/>
  <c r="R62" i="127"/>
  <c r="N61" i="127"/>
  <c r="K61" i="127"/>
  <c r="O61" i="127"/>
  <c r="R61" i="127"/>
  <c r="N60" i="127"/>
  <c r="K60" i="127"/>
  <c r="O60" i="127"/>
  <c r="R60" i="127"/>
  <c r="N59" i="127"/>
  <c r="K59" i="127"/>
  <c r="O59" i="127"/>
  <c r="R59" i="127"/>
  <c r="N58" i="127"/>
  <c r="K58" i="127"/>
  <c r="O58" i="127"/>
  <c r="R58" i="127"/>
  <c r="N57" i="127"/>
  <c r="K57" i="127"/>
  <c r="O57" i="127"/>
  <c r="R57" i="127"/>
  <c r="N56" i="127"/>
  <c r="K56" i="127"/>
  <c r="O56" i="127"/>
  <c r="R56" i="127"/>
  <c r="N55" i="127"/>
  <c r="K55" i="127"/>
  <c r="O55" i="127"/>
  <c r="R55" i="127"/>
  <c r="N54" i="127"/>
  <c r="K54" i="127"/>
  <c r="O54" i="127"/>
  <c r="R54" i="127"/>
  <c r="N53" i="127"/>
  <c r="K53" i="127"/>
  <c r="O53" i="127"/>
  <c r="R53" i="127"/>
  <c r="N52" i="127"/>
  <c r="K52" i="127"/>
  <c r="O52" i="127"/>
  <c r="R52" i="127"/>
  <c r="N51" i="127"/>
  <c r="K51" i="127"/>
  <c r="O51" i="127"/>
  <c r="R51" i="127"/>
  <c r="N50" i="127"/>
  <c r="K50" i="127"/>
  <c r="O50" i="127"/>
  <c r="R50" i="127"/>
  <c r="N49" i="127"/>
  <c r="K49" i="127"/>
  <c r="N48" i="127"/>
  <c r="K48" i="127"/>
  <c r="O48" i="127"/>
  <c r="R48" i="127"/>
  <c r="N47" i="127"/>
  <c r="K47" i="127"/>
  <c r="N46" i="127"/>
  <c r="K46" i="127"/>
  <c r="O46" i="127"/>
  <c r="R46" i="127"/>
  <c r="N45" i="127"/>
  <c r="K45" i="127"/>
  <c r="N44" i="127"/>
  <c r="K44" i="127"/>
  <c r="O44" i="127"/>
  <c r="R44" i="127"/>
  <c r="N43" i="127"/>
  <c r="K43" i="127"/>
  <c r="O43" i="127"/>
  <c r="R43" i="127"/>
  <c r="T43" i="127"/>
  <c r="R33" i="127"/>
  <c r="A28" i="127"/>
  <c r="A29" i="127"/>
  <c r="A30" i="127"/>
  <c r="A31" i="127"/>
  <c r="A32" i="127"/>
  <c r="A33" i="127"/>
  <c r="A34" i="127"/>
  <c r="A35" i="127"/>
  <c r="A36" i="127"/>
  <c r="A37" i="127"/>
  <c r="A38" i="127"/>
  <c r="A39" i="127"/>
  <c r="A40" i="127"/>
  <c r="A41" i="127"/>
  <c r="A42" i="127"/>
  <c r="A43" i="127"/>
  <c r="A44" i="127"/>
  <c r="A45" i="127"/>
  <c r="A46" i="127"/>
  <c r="A47" i="127"/>
  <c r="A48" i="127"/>
  <c r="A49" i="127"/>
  <c r="A50" i="127"/>
  <c r="A51" i="127"/>
  <c r="A52" i="127"/>
  <c r="A53" i="127"/>
  <c r="A54" i="127"/>
  <c r="A55" i="127"/>
  <c r="A56" i="127"/>
  <c r="A57" i="127"/>
  <c r="A58" i="127"/>
  <c r="A59" i="127"/>
  <c r="A60" i="127"/>
  <c r="A61" i="127"/>
  <c r="A62" i="127"/>
  <c r="A63" i="127"/>
  <c r="A64" i="127"/>
  <c r="A65" i="127"/>
  <c r="A66" i="127"/>
  <c r="N26" i="127"/>
  <c r="K26" i="127"/>
  <c r="O26" i="127"/>
  <c r="R26" i="127"/>
  <c r="M20" i="127"/>
  <c r="L20" i="127"/>
  <c r="J20" i="127"/>
  <c r="I20" i="127"/>
  <c r="H20" i="127"/>
  <c r="G20" i="127"/>
  <c r="F20" i="127"/>
  <c r="E20" i="127"/>
  <c r="D20" i="127"/>
  <c r="R19" i="127"/>
  <c r="T19" i="127"/>
  <c r="N19" i="127"/>
  <c r="K19" i="127"/>
  <c r="O19" i="127"/>
  <c r="R18" i="127"/>
  <c r="T18" i="127"/>
  <c r="N18" i="127"/>
  <c r="K18" i="127"/>
  <c r="O18" i="127"/>
  <c r="R17" i="127"/>
  <c r="T17" i="127"/>
  <c r="N17" i="127"/>
  <c r="K17" i="127"/>
  <c r="O17" i="127"/>
  <c r="R16" i="127"/>
  <c r="T16" i="127"/>
  <c r="N16" i="127"/>
  <c r="K16" i="127"/>
  <c r="R15" i="127"/>
  <c r="T15" i="127"/>
  <c r="N15" i="127"/>
  <c r="K15" i="127"/>
  <c r="A15" i="127"/>
  <c r="A16" i="127"/>
  <c r="A17" i="127"/>
  <c r="A18" i="127"/>
  <c r="A19" i="127"/>
  <c r="R14" i="127"/>
  <c r="N14" i="127"/>
  <c r="K14" i="127"/>
  <c r="R13" i="127"/>
  <c r="S13" i="127"/>
  <c r="T13" i="127"/>
  <c r="U13" i="127"/>
  <c r="N13" i="127"/>
  <c r="K13" i="127"/>
  <c r="O13" i="127"/>
  <c r="M113" i="126"/>
  <c r="L113" i="126"/>
  <c r="J113" i="126"/>
  <c r="I113" i="126"/>
  <c r="H113" i="126"/>
  <c r="G113" i="126"/>
  <c r="F113" i="126"/>
  <c r="E113" i="126"/>
  <c r="D113" i="126"/>
  <c r="N112" i="126"/>
  <c r="K112" i="126"/>
  <c r="O112" i="126"/>
  <c r="R112" i="126"/>
  <c r="N111" i="126"/>
  <c r="K111" i="126"/>
  <c r="O111" i="126"/>
  <c r="R111" i="126"/>
  <c r="N110" i="126"/>
  <c r="K110" i="126"/>
  <c r="O110" i="126"/>
  <c r="R110" i="126"/>
  <c r="N109" i="126"/>
  <c r="K109" i="126"/>
  <c r="O109" i="126"/>
  <c r="R109" i="126"/>
  <c r="N108" i="126"/>
  <c r="K108" i="126"/>
  <c r="O108" i="126"/>
  <c r="R108" i="126"/>
  <c r="N107" i="126"/>
  <c r="K107" i="126"/>
  <c r="O107" i="126"/>
  <c r="R107" i="126"/>
  <c r="N106" i="126"/>
  <c r="K106" i="126"/>
  <c r="O106" i="126"/>
  <c r="R106" i="126"/>
  <c r="N105" i="126"/>
  <c r="K105" i="126"/>
  <c r="O105" i="126"/>
  <c r="R105" i="126"/>
  <c r="N104" i="126"/>
  <c r="K104" i="126"/>
  <c r="O104" i="126"/>
  <c r="R104" i="126"/>
  <c r="N103" i="126"/>
  <c r="K103" i="126"/>
  <c r="O103" i="126"/>
  <c r="R103" i="126"/>
  <c r="N102" i="126"/>
  <c r="K102" i="126"/>
  <c r="O102" i="126"/>
  <c r="R102" i="126"/>
  <c r="N101" i="126"/>
  <c r="K101" i="126"/>
  <c r="O101" i="126"/>
  <c r="R101" i="126"/>
  <c r="N100" i="126"/>
  <c r="K100" i="126"/>
  <c r="O100" i="126"/>
  <c r="R100" i="126"/>
  <c r="N99" i="126"/>
  <c r="K99" i="126"/>
  <c r="O99" i="126"/>
  <c r="R99" i="126"/>
  <c r="N98" i="126"/>
  <c r="K98" i="126"/>
  <c r="O98" i="126"/>
  <c r="R98" i="126"/>
  <c r="N97" i="126"/>
  <c r="K97" i="126"/>
  <c r="O97" i="126"/>
  <c r="R97" i="126"/>
  <c r="N96" i="126"/>
  <c r="K96" i="126"/>
  <c r="O96" i="126"/>
  <c r="R96" i="126"/>
  <c r="N95" i="126"/>
  <c r="K95" i="126"/>
  <c r="O95" i="126"/>
  <c r="R95" i="126"/>
  <c r="N94" i="126"/>
  <c r="K94" i="126"/>
  <c r="O94" i="126"/>
  <c r="R94" i="126"/>
  <c r="N93" i="126"/>
  <c r="K93" i="126"/>
  <c r="O93" i="126"/>
  <c r="R93" i="126"/>
  <c r="N92" i="126"/>
  <c r="K92" i="126"/>
  <c r="O92" i="126"/>
  <c r="R92" i="126"/>
  <c r="N91" i="126"/>
  <c r="K91" i="126"/>
  <c r="O91" i="126"/>
  <c r="R91" i="126"/>
  <c r="N90" i="126"/>
  <c r="K90" i="126"/>
  <c r="O90" i="126"/>
  <c r="R90" i="126"/>
  <c r="N89" i="126"/>
  <c r="K89" i="126"/>
  <c r="O89" i="126"/>
  <c r="R89" i="126"/>
  <c r="N88" i="126"/>
  <c r="K88" i="126"/>
  <c r="O88" i="126"/>
  <c r="R88" i="126"/>
  <c r="N87" i="126"/>
  <c r="K87" i="126"/>
  <c r="O87" i="126"/>
  <c r="R87" i="126"/>
  <c r="N86" i="126"/>
  <c r="K86" i="126"/>
  <c r="O86" i="126"/>
  <c r="R86" i="126"/>
  <c r="T86" i="126"/>
  <c r="N85" i="126"/>
  <c r="K85" i="126"/>
  <c r="O85" i="126"/>
  <c r="R85" i="126"/>
  <c r="T85" i="126"/>
  <c r="N84" i="126"/>
  <c r="K84" i="126"/>
  <c r="O84" i="126"/>
  <c r="R84" i="126"/>
  <c r="T84" i="126"/>
  <c r="N83" i="126"/>
  <c r="K83" i="126"/>
  <c r="O83" i="126"/>
  <c r="R83" i="126"/>
  <c r="T83" i="126"/>
  <c r="A74" i="126"/>
  <c r="A75" i="126"/>
  <c r="A76" i="126"/>
  <c r="A77" i="126"/>
  <c r="A78" i="126"/>
  <c r="A79" i="126"/>
  <c r="A80" i="126"/>
  <c r="A81" i="126"/>
  <c r="A82" i="126"/>
  <c r="A83" i="126"/>
  <c r="A84" i="126"/>
  <c r="A85" i="126"/>
  <c r="A86" i="126"/>
  <c r="A87" i="126"/>
  <c r="A88" i="126"/>
  <c r="A89" i="126"/>
  <c r="A90" i="126"/>
  <c r="A91" i="126"/>
  <c r="A92" i="126"/>
  <c r="A93" i="126"/>
  <c r="A94" i="126"/>
  <c r="A95" i="126"/>
  <c r="A96" i="126"/>
  <c r="A97" i="126"/>
  <c r="A98" i="126"/>
  <c r="A99" i="126"/>
  <c r="A100" i="126"/>
  <c r="A101" i="126"/>
  <c r="A102" i="126"/>
  <c r="A103" i="126"/>
  <c r="A104" i="126"/>
  <c r="A105" i="126"/>
  <c r="A106" i="126"/>
  <c r="A107" i="126"/>
  <c r="A108" i="126"/>
  <c r="A109" i="126"/>
  <c r="A110" i="126"/>
  <c r="A111" i="126"/>
  <c r="A112" i="126"/>
  <c r="N113" i="126"/>
  <c r="N72" i="126"/>
  <c r="K72" i="126"/>
  <c r="O72" i="126"/>
  <c r="R72" i="126"/>
  <c r="M67" i="126"/>
  <c r="L67" i="126"/>
  <c r="J67" i="126"/>
  <c r="I67" i="126"/>
  <c r="H67" i="126"/>
  <c r="G67" i="126"/>
  <c r="F67" i="126"/>
  <c r="E67" i="126"/>
  <c r="D67" i="126"/>
  <c r="N66" i="126"/>
  <c r="K66" i="126"/>
  <c r="O66" i="126"/>
  <c r="R66" i="126"/>
  <c r="N65" i="126"/>
  <c r="K65" i="126"/>
  <c r="O65" i="126"/>
  <c r="R65" i="126"/>
  <c r="N64" i="126"/>
  <c r="K64" i="126"/>
  <c r="O64" i="126"/>
  <c r="R64" i="126"/>
  <c r="N63" i="126"/>
  <c r="K63" i="126"/>
  <c r="O63" i="126"/>
  <c r="R63" i="126"/>
  <c r="N62" i="126"/>
  <c r="K62" i="126"/>
  <c r="O62" i="126"/>
  <c r="R62" i="126"/>
  <c r="N61" i="126"/>
  <c r="K61" i="126"/>
  <c r="O61" i="126"/>
  <c r="R61" i="126"/>
  <c r="S61" i="126"/>
  <c r="N60" i="126"/>
  <c r="K60" i="126"/>
  <c r="O60" i="126"/>
  <c r="R60" i="126"/>
  <c r="N59" i="126"/>
  <c r="K59" i="126"/>
  <c r="O59" i="126"/>
  <c r="R59" i="126"/>
  <c r="S59" i="126"/>
  <c r="N58" i="126"/>
  <c r="K58" i="126"/>
  <c r="O58" i="126"/>
  <c r="R58" i="126"/>
  <c r="N57" i="126"/>
  <c r="K57" i="126"/>
  <c r="O57" i="126"/>
  <c r="R57" i="126"/>
  <c r="S57" i="126"/>
  <c r="N56" i="126"/>
  <c r="K56" i="126"/>
  <c r="O56" i="126"/>
  <c r="R56" i="126"/>
  <c r="N55" i="126"/>
  <c r="K55" i="126"/>
  <c r="O55" i="126"/>
  <c r="R55" i="126"/>
  <c r="S55" i="126"/>
  <c r="N54" i="126"/>
  <c r="K54" i="126"/>
  <c r="O54" i="126"/>
  <c r="R54" i="126"/>
  <c r="N53" i="126"/>
  <c r="K53" i="126"/>
  <c r="O53" i="126"/>
  <c r="R53" i="126"/>
  <c r="S53" i="126"/>
  <c r="N52" i="126"/>
  <c r="K52" i="126"/>
  <c r="O52" i="126"/>
  <c r="R52" i="126"/>
  <c r="N51" i="126"/>
  <c r="K51" i="126"/>
  <c r="O51" i="126"/>
  <c r="R51" i="126"/>
  <c r="S51" i="126"/>
  <c r="N50" i="126"/>
  <c r="K50" i="126"/>
  <c r="O50" i="126"/>
  <c r="R50" i="126"/>
  <c r="N49" i="126"/>
  <c r="K49" i="126"/>
  <c r="O49" i="126"/>
  <c r="R49" i="126"/>
  <c r="S49" i="126"/>
  <c r="N48" i="126"/>
  <c r="K48" i="126"/>
  <c r="O48" i="126"/>
  <c r="R48" i="126"/>
  <c r="N47" i="126"/>
  <c r="K47" i="126"/>
  <c r="O47" i="126"/>
  <c r="R47" i="126"/>
  <c r="S47" i="126"/>
  <c r="N46" i="126"/>
  <c r="K46" i="126"/>
  <c r="O46" i="126"/>
  <c r="R46" i="126"/>
  <c r="N45" i="126"/>
  <c r="K45" i="126"/>
  <c r="O45" i="126"/>
  <c r="R45" i="126"/>
  <c r="S45" i="126"/>
  <c r="N44" i="126"/>
  <c r="K44" i="126"/>
  <c r="O44" i="126"/>
  <c r="R44" i="126"/>
  <c r="N43" i="126"/>
  <c r="K43" i="126"/>
  <c r="O43" i="126"/>
  <c r="R43" i="126"/>
  <c r="S43" i="126"/>
  <c r="N42" i="126"/>
  <c r="K42" i="126"/>
  <c r="O42" i="126"/>
  <c r="R42" i="126"/>
  <c r="N41" i="126"/>
  <c r="K41" i="126"/>
  <c r="O41" i="126"/>
  <c r="R41" i="126"/>
  <c r="S41" i="126"/>
  <c r="N40" i="126"/>
  <c r="K40" i="126"/>
  <c r="O40" i="126"/>
  <c r="R40" i="126"/>
  <c r="N39" i="126"/>
  <c r="K39" i="126"/>
  <c r="N38" i="126"/>
  <c r="K38" i="126"/>
  <c r="N37" i="126"/>
  <c r="K37" i="126"/>
  <c r="N36" i="126"/>
  <c r="K36" i="126"/>
  <c r="N35" i="126"/>
  <c r="K35" i="126"/>
  <c r="N34" i="126"/>
  <c r="K34" i="126"/>
  <c r="N33" i="126"/>
  <c r="K33" i="126"/>
  <c r="O33" i="126"/>
  <c r="R33" i="126"/>
  <c r="N32" i="126"/>
  <c r="K32" i="126"/>
  <c r="O32" i="126"/>
  <c r="R32" i="126"/>
  <c r="N31" i="126"/>
  <c r="K31" i="126"/>
  <c r="O31" i="126"/>
  <c r="R31" i="126"/>
  <c r="N30" i="126"/>
  <c r="K30" i="126"/>
  <c r="N29" i="126"/>
  <c r="K29" i="126"/>
  <c r="N28" i="126"/>
  <c r="K28" i="126"/>
  <c r="O28" i="126"/>
  <c r="R28" i="126"/>
  <c r="A28" i="126"/>
  <c r="A29" i="126"/>
  <c r="A30" i="126"/>
  <c r="A32" i="126"/>
  <c r="A33" i="126"/>
  <c r="A34" i="126"/>
  <c r="A35" i="126"/>
  <c r="A36" i="126"/>
  <c r="A37" i="126"/>
  <c r="A38" i="126"/>
  <c r="A39" i="126"/>
  <c r="A40" i="126"/>
  <c r="A41" i="126"/>
  <c r="A42" i="126"/>
  <c r="A43" i="126"/>
  <c r="A44" i="126"/>
  <c r="A45" i="126"/>
  <c r="A46" i="126"/>
  <c r="A47" i="126"/>
  <c r="A48" i="126"/>
  <c r="A49" i="126"/>
  <c r="A50" i="126"/>
  <c r="A51" i="126"/>
  <c r="A52" i="126"/>
  <c r="A53" i="126"/>
  <c r="A54" i="126"/>
  <c r="A55" i="126"/>
  <c r="A56" i="126"/>
  <c r="A57" i="126"/>
  <c r="A58" i="126"/>
  <c r="A59" i="126"/>
  <c r="A60" i="126"/>
  <c r="A61" i="126"/>
  <c r="A62" i="126"/>
  <c r="A63" i="126"/>
  <c r="A64" i="126"/>
  <c r="A65" i="126"/>
  <c r="A66" i="126"/>
  <c r="N27" i="126"/>
  <c r="K27" i="126"/>
  <c r="O27" i="126"/>
  <c r="N26" i="126"/>
  <c r="K26" i="126"/>
  <c r="O26" i="126"/>
  <c r="R26" i="126"/>
  <c r="M20" i="126"/>
  <c r="L20" i="126"/>
  <c r="J20" i="126"/>
  <c r="I20" i="126"/>
  <c r="H20" i="126"/>
  <c r="G20" i="126"/>
  <c r="F20" i="126"/>
  <c r="E20" i="126"/>
  <c r="D20" i="126"/>
  <c r="R19" i="126"/>
  <c r="S19" i="126"/>
  <c r="T19" i="126"/>
  <c r="U19" i="126"/>
  <c r="N19" i="126"/>
  <c r="K19" i="126"/>
  <c r="O19" i="126"/>
  <c r="R18" i="126"/>
  <c r="S18" i="126"/>
  <c r="T18" i="126"/>
  <c r="U18" i="126"/>
  <c r="N18" i="126"/>
  <c r="K18" i="126"/>
  <c r="O18" i="126"/>
  <c r="R17" i="126"/>
  <c r="S17" i="126"/>
  <c r="T17" i="126"/>
  <c r="U17" i="126"/>
  <c r="N17" i="126"/>
  <c r="K17" i="126"/>
  <c r="O17" i="126"/>
  <c r="R16" i="126"/>
  <c r="S16" i="126"/>
  <c r="T16" i="126"/>
  <c r="U16" i="126"/>
  <c r="N16" i="126"/>
  <c r="K16" i="126"/>
  <c r="O16" i="126"/>
  <c r="R15" i="126"/>
  <c r="S15" i="126"/>
  <c r="T15" i="126"/>
  <c r="U15" i="126"/>
  <c r="N15" i="126"/>
  <c r="K15" i="126"/>
  <c r="O15" i="126"/>
  <c r="A15" i="126"/>
  <c r="A16" i="126"/>
  <c r="A17" i="126"/>
  <c r="A18" i="126"/>
  <c r="A19" i="126"/>
  <c r="R14" i="126"/>
  <c r="S14" i="126"/>
  <c r="S20" i="126"/>
  <c r="R20" i="126"/>
  <c r="N14" i="126"/>
  <c r="N20" i="126"/>
  <c r="K14" i="126"/>
  <c r="K20" i="126"/>
  <c r="R13" i="126"/>
  <c r="T13" i="126"/>
  <c r="N13" i="126"/>
  <c r="K13" i="126"/>
  <c r="O13" i="126"/>
  <c r="M113" i="125"/>
  <c r="L113" i="125"/>
  <c r="K73" i="125"/>
  <c r="K74" i="125"/>
  <c r="K75" i="125"/>
  <c r="K76" i="125"/>
  <c r="K77" i="125"/>
  <c r="K78" i="125"/>
  <c r="K79" i="125"/>
  <c r="K80" i="125"/>
  <c r="K81" i="125"/>
  <c r="K82" i="125"/>
  <c r="K83" i="125"/>
  <c r="K84" i="125"/>
  <c r="K85" i="125"/>
  <c r="K86" i="125"/>
  <c r="K87" i="125"/>
  <c r="K88" i="125"/>
  <c r="K89" i="125"/>
  <c r="K90" i="125"/>
  <c r="K91" i="125"/>
  <c r="K92" i="125"/>
  <c r="K93" i="125"/>
  <c r="K94" i="125"/>
  <c r="K95" i="125"/>
  <c r="K96" i="125"/>
  <c r="K97" i="125"/>
  <c r="K98" i="125"/>
  <c r="K99" i="125"/>
  <c r="K100" i="125"/>
  <c r="K101" i="125"/>
  <c r="K102" i="125"/>
  <c r="K103" i="125"/>
  <c r="K104" i="125"/>
  <c r="K105" i="125"/>
  <c r="K106" i="125"/>
  <c r="K107" i="125"/>
  <c r="K108" i="125"/>
  <c r="K109" i="125"/>
  <c r="K110" i="125"/>
  <c r="K111" i="125"/>
  <c r="K112" i="125"/>
  <c r="K113" i="125"/>
  <c r="J113" i="125"/>
  <c r="I113" i="125"/>
  <c r="H113" i="125"/>
  <c r="G113" i="125"/>
  <c r="F113" i="125"/>
  <c r="E113" i="125"/>
  <c r="D113" i="125"/>
  <c r="N112" i="125"/>
  <c r="O112" i="125"/>
  <c r="R112" i="125"/>
  <c r="S112" i="125"/>
  <c r="N111" i="125"/>
  <c r="O111" i="125"/>
  <c r="R111" i="125"/>
  <c r="N110" i="125"/>
  <c r="O110" i="125"/>
  <c r="R110" i="125"/>
  <c r="S110" i="125"/>
  <c r="N109" i="125"/>
  <c r="O109" i="125"/>
  <c r="R109" i="125"/>
  <c r="N108" i="125"/>
  <c r="O108" i="125"/>
  <c r="R108" i="125"/>
  <c r="S108" i="125"/>
  <c r="N107" i="125"/>
  <c r="O107" i="125"/>
  <c r="R107" i="125"/>
  <c r="N106" i="125"/>
  <c r="O106" i="125"/>
  <c r="R106" i="125"/>
  <c r="S106" i="125"/>
  <c r="N105" i="125"/>
  <c r="O105" i="125"/>
  <c r="R105" i="125"/>
  <c r="N104" i="125"/>
  <c r="O104" i="125"/>
  <c r="R104" i="125"/>
  <c r="S104" i="125"/>
  <c r="N103" i="125"/>
  <c r="O103" i="125"/>
  <c r="R103" i="125"/>
  <c r="N102" i="125"/>
  <c r="O102" i="125"/>
  <c r="R102" i="125"/>
  <c r="S102" i="125"/>
  <c r="N101" i="125"/>
  <c r="O101" i="125"/>
  <c r="R101" i="125"/>
  <c r="N100" i="125"/>
  <c r="O100" i="125"/>
  <c r="R100" i="125"/>
  <c r="S100" i="125"/>
  <c r="N99" i="125"/>
  <c r="O99" i="125"/>
  <c r="R99" i="125"/>
  <c r="N98" i="125"/>
  <c r="O98" i="125"/>
  <c r="R98" i="125"/>
  <c r="S98" i="125"/>
  <c r="N97" i="125"/>
  <c r="O97" i="125"/>
  <c r="R97" i="125"/>
  <c r="N96" i="125"/>
  <c r="O96" i="125"/>
  <c r="R96" i="125"/>
  <c r="S96" i="125"/>
  <c r="N95" i="125"/>
  <c r="O95" i="125"/>
  <c r="R95" i="125"/>
  <c r="N94" i="125"/>
  <c r="O94" i="125"/>
  <c r="R94" i="125"/>
  <c r="S94" i="125"/>
  <c r="N93" i="125"/>
  <c r="O93" i="125"/>
  <c r="R93" i="125"/>
  <c r="N92" i="125"/>
  <c r="O92" i="125"/>
  <c r="R92" i="125"/>
  <c r="S92" i="125"/>
  <c r="N91" i="125"/>
  <c r="O91" i="125"/>
  <c r="R91" i="125"/>
  <c r="N90" i="125"/>
  <c r="O90" i="125"/>
  <c r="R90" i="125"/>
  <c r="S90" i="125"/>
  <c r="N89" i="125"/>
  <c r="O89" i="125"/>
  <c r="R89" i="125"/>
  <c r="N88" i="125"/>
  <c r="O88" i="125"/>
  <c r="R88" i="125"/>
  <c r="S88" i="125"/>
  <c r="N87" i="125"/>
  <c r="O87" i="125"/>
  <c r="R87" i="125"/>
  <c r="N86" i="125"/>
  <c r="O86" i="125"/>
  <c r="R86" i="125"/>
  <c r="S86" i="125"/>
  <c r="N85" i="125"/>
  <c r="O85" i="125"/>
  <c r="R85" i="125"/>
  <c r="N84" i="125"/>
  <c r="O84" i="125"/>
  <c r="R84" i="125"/>
  <c r="S84" i="125"/>
  <c r="N83" i="125"/>
  <c r="O83" i="125"/>
  <c r="R83" i="125"/>
  <c r="N82" i="125"/>
  <c r="O82" i="125"/>
  <c r="R82" i="125"/>
  <c r="S82" i="125"/>
  <c r="N81" i="125"/>
  <c r="O81" i="125"/>
  <c r="R81" i="125"/>
  <c r="N80" i="125"/>
  <c r="O80" i="125"/>
  <c r="R80" i="125"/>
  <c r="S80" i="125"/>
  <c r="N79" i="125"/>
  <c r="O79" i="125"/>
  <c r="R79" i="125"/>
  <c r="N78" i="125"/>
  <c r="O78" i="125"/>
  <c r="R78" i="125"/>
  <c r="S78" i="125"/>
  <c r="N77" i="125"/>
  <c r="O77" i="125"/>
  <c r="R77" i="125"/>
  <c r="N76" i="125"/>
  <c r="O76" i="125"/>
  <c r="R76" i="125"/>
  <c r="S76" i="125"/>
  <c r="N75" i="125"/>
  <c r="O75" i="125"/>
  <c r="R75" i="125"/>
  <c r="N74" i="125"/>
  <c r="O74" i="125"/>
  <c r="R74" i="125"/>
  <c r="S74" i="125"/>
  <c r="A74" i="125"/>
  <c r="A75" i="125"/>
  <c r="A76" i="125"/>
  <c r="A77" i="125"/>
  <c r="A78" i="125"/>
  <c r="A79" i="125"/>
  <c r="A80" i="125"/>
  <c r="A81" i="125"/>
  <c r="A82" i="125"/>
  <c r="A83" i="125"/>
  <c r="A84" i="125"/>
  <c r="A85" i="125"/>
  <c r="A86" i="125"/>
  <c r="A87" i="125"/>
  <c r="A88" i="125"/>
  <c r="A89" i="125"/>
  <c r="A90" i="125"/>
  <c r="A91" i="125"/>
  <c r="A92" i="125"/>
  <c r="A93" i="125"/>
  <c r="A94" i="125"/>
  <c r="A95" i="125"/>
  <c r="A96" i="125"/>
  <c r="A97" i="125"/>
  <c r="A98" i="125"/>
  <c r="A99" i="125"/>
  <c r="A100" i="125"/>
  <c r="A101" i="125"/>
  <c r="A102" i="125"/>
  <c r="A103" i="125"/>
  <c r="A104" i="125"/>
  <c r="A105" i="125"/>
  <c r="A106" i="125"/>
  <c r="A107" i="125"/>
  <c r="A108" i="125"/>
  <c r="A109" i="125"/>
  <c r="A110" i="125"/>
  <c r="A111" i="125"/>
  <c r="A112" i="125"/>
  <c r="N73" i="125"/>
  <c r="O73" i="125"/>
  <c r="R73" i="125"/>
  <c r="N113" i="125"/>
  <c r="N72" i="125"/>
  <c r="K72" i="125"/>
  <c r="M67" i="125"/>
  <c r="L67" i="125"/>
  <c r="J67" i="125"/>
  <c r="I67" i="125"/>
  <c r="H67" i="125"/>
  <c r="G67" i="125"/>
  <c r="F67" i="125"/>
  <c r="E67" i="125"/>
  <c r="D67" i="125"/>
  <c r="N66" i="125"/>
  <c r="K66" i="125"/>
  <c r="O66" i="125"/>
  <c r="R66" i="125"/>
  <c r="N65" i="125"/>
  <c r="K65" i="125"/>
  <c r="O65" i="125"/>
  <c r="R65" i="125"/>
  <c r="N64" i="125"/>
  <c r="K64" i="125"/>
  <c r="O64" i="125"/>
  <c r="R64" i="125"/>
  <c r="N63" i="125"/>
  <c r="K63" i="125"/>
  <c r="O63" i="125"/>
  <c r="R63" i="125"/>
  <c r="N62" i="125"/>
  <c r="K62" i="125"/>
  <c r="O62" i="125"/>
  <c r="R62" i="125"/>
  <c r="N61" i="125"/>
  <c r="K61" i="125"/>
  <c r="O61" i="125"/>
  <c r="R61" i="125"/>
  <c r="N60" i="125"/>
  <c r="K60" i="125"/>
  <c r="O60" i="125"/>
  <c r="R60" i="125"/>
  <c r="N59" i="125"/>
  <c r="K59" i="125"/>
  <c r="O59" i="125"/>
  <c r="R59" i="125"/>
  <c r="T59" i="125"/>
  <c r="N58" i="125"/>
  <c r="K58" i="125"/>
  <c r="O58" i="125"/>
  <c r="R58" i="125"/>
  <c r="T58" i="125"/>
  <c r="N57" i="125"/>
  <c r="K57" i="125"/>
  <c r="O57" i="125"/>
  <c r="R57" i="125"/>
  <c r="S57" i="125"/>
  <c r="T57" i="125"/>
  <c r="N56" i="125"/>
  <c r="K56" i="125"/>
  <c r="O56" i="125"/>
  <c r="R56" i="125"/>
  <c r="S56" i="125"/>
  <c r="T56" i="125"/>
  <c r="N55" i="125"/>
  <c r="K55" i="125"/>
  <c r="O55" i="125"/>
  <c r="R55" i="125"/>
  <c r="N54" i="125"/>
  <c r="K54" i="125"/>
  <c r="O54" i="125"/>
  <c r="R54" i="125"/>
  <c r="N53" i="125"/>
  <c r="K53" i="125"/>
  <c r="O53" i="125"/>
  <c r="R53" i="125"/>
  <c r="T53" i="125"/>
  <c r="N52" i="125"/>
  <c r="K52" i="125"/>
  <c r="O52" i="125"/>
  <c r="R52" i="125"/>
  <c r="T52" i="125"/>
  <c r="N51" i="125"/>
  <c r="K51" i="125"/>
  <c r="O51" i="125"/>
  <c r="R51" i="125"/>
  <c r="N50" i="125"/>
  <c r="K50" i="125"/>
  <c r="O50" i="125"/>
  <c r="R50" i="125"/>
  <c r="N49" i="125"/>
  <c r="K49" i="125"/>
  <c r="O49" i="125"/>
  <c r="R49" i="125"/>
  <c r="T49" i="125"/>
  <c r="N48" i="125"/>
  <c r="K48" i="125"/>
  <c r="O48" i="125"/>
  <c r="R48" i="125"/>
  <c r="T48" i="125"/>
  <c r="N47" i="125"/>
  <c r="K47" i="125"/>
  <c r="O47" i="125"/>
  <c r="R47" i="125"/>
  <c r="N46" i="125"/>
  <c r="K46" i="125"/>
  <c r="O46" i="125"/>
  <c r="R46" i="125"/>
  <c r="N45" i="125"/>
  <c r="K45" i="125"/>
  <c r="O45" i="125"/>
  <c r="R45" i="125"/>
  <c r="T45" i="125"/>
  <c r="N44" i="125"/>
  <c r="K44" i="125"/>
  <c r="O44" i="125"/>
  <c r="R44" i="125"/>
  <c r="T44" i="125"/>
  <c r="N43" i="125"/>
  <c r="K43" i="125"/>
  <c r="O43" i="125"/>
  <c r="R43" i="125"/>
  <c r="N42" i="125"/>
  <c r="K42" i="125"/>
  <c r="O42" i="125"/>
  <c r="R42" i="125"/>
  <c r="N41" i="125"/>
  <c r="K41" i="125"/>
  <c r="O41" i="125"/>
  <c r="R41" i="125"/>
  <c r="N40" i="125"/>
  <c r="K40" i="125"/>
  <c r="O40" i="125"/>
  <c r="R40" i="125"/>
  <c r="N39" i="125"/>
  <c r="K39" i="125"/>
  <c r="O39" i="125"/>
  <c r="R39" i="125"/>
  <c r="N38" i="125"/>
  <c r="K38" i="125"/>
  <c r="O38" i="125"/>
  <c r="R38" i="125"/>
  <c r="N37" i="125"/>
  <c r="K37" i="125"/>
  <c r="O37" i="125"/>
  <c r="R37" i="125"/>
  <c r="N36" i="125"/>
  <c r="K36" i="125"/>
  <c r="O36" i="125"/>
  <c r="R36" i="125"/>
  <c r="N35" i="125"/>
  <c r="K35" i="125"/>
  <c r="O35" i="125"/>
  <c r="R35" i="125"/>
  <c r="N34" i="125"/>
  <c r="K34" i="125"/>
  <c r="O34" i="125"/>
  <c r="R34" i="125"/>
  <c r="N33" i="125"/>
  <c r="K33" i="125"/>
  <c r="O33" i="125"/>
  <c r="R33" i="125"/>
  <c r="N32" i="125"/>
  <c r="K32" i="125"/>
  <c r="O32" i="125"/>
  <c r="R32" i="125"/>
  <c r="N31" i="125"/>
  <c r="K31" i="125"/>
  <c r="O31" i="125"/>
  <c r="R31" i="125"/>
  <c r="N30" i="125"/>
  <c r="K30" i="125"/>
  <c r="O30" i="125"/>
  <c r="R30" i="125"/>
  <c r="N29" i="125"/>
  <c r="K29" i="125"/>
  <c r="O29" i="125"/>
  <c r="R29" i="125"/>
  <c r="N28" i="125"/>
  <c r="K28" i="125"/>
  <c r="O28" i="125"/>
  <c r="R28" i="125"/>
  <c r="A28" i="125"/>
  <c r="A29" i="125"/>
  <c r="A30" i="125"/>
  <c r="A31" i="125"/>
  <c r="A32" i="125"/>
  <c r="A33" i="125"/>
  <c r="A34" i="125"/>
  <c r="A35" i="125"/>
  <c r="A36" i="125"/>
  <c r="A37" i="125"/>
  <c r="A38" i="125"/>
  <c r="A39" i="125"/>
  <c r="A40" i="125"/>
  <c r="A41" i="125"/>
  <c r="A42" i="125"/>
  <c r="A43" i="125"/>
  <c r="A44" i="125"/>
  <c r="A45" i="125"/>
  <c r="A46" i="125"/>
  <c r="A47" i="125"/>
  <c r="A48" i="125"/>
  <c r="A49" i="125"/>
  <c r="A50" i="125"/>
  <c r="A51" i="125"/>
  <c r="A52" i="125"/>
  <c r="A53" i="125"/>
  <c r="A54" i="125"/>
  <c r="A55" i="125"/>
  <c r="A56" i="125"/>
  <c r="A57" i="125"/>
  <c r="A58" i="125"/>
  <c r="A59" i="125"/>
  <c r="A60" i="125"/>
  <c r="A61" i="125"/>
  <c r="A62" i="125"/>
  <c r="A63" i="125"/>
  <c r="A64" i="125"/>
  <c r="A65" i="125"/>
  <c r="A66" i="125"/>
  <c r="N27" i="125"/>
  <c r="N67" i="125"/>
  <c r="K27" i="125"/>
  <c r="K67" i="125"/>
  <c r="N26" i="125"/>
  <c r="K26" i="125"/>
  <c r="O26" i="125"/>
  <c r="R26" i="125"/>
  <c r="M20" i="125"/>
  <c r="L20" i="125"/>
  <c r="J20" i="125"/>
  <c r="I20" i="125"/>
  <c r="H20" i="125"/>
  <c r="G20" i="125"/>
  <c r="F20" i="125"/>
  <c r="E20" i="125"/>
  <c r="D20" i="125"/>
  <c r="R19" i="125"/>
  <c r="T19" i="125"/>
  <c r="N19" i="125"/>
  <c r="K19" i="125"/>
  <c r="O19" i="125"/>
  <c r="R18" i="125"/>
  <c r="T18" i="125"/>
  <c r="N18" i="125"/>
  <c r="K18" i="125"/>
  <c r="O18" i="125"/>
  <c r="R17" i="125"/>
  <c r="T17" i="125"/>
  <c r="N17" i="125"/>
  <c r="K17" i="125"/>
  <c r="O17" i="125"/>
  <c r="R16" i="125"/>
  <c r="T16" i="125"/>
  <c r="N16" i="125"/>
  <c r="K16" i="125"/>
  <c r="O16" i="125"/>
  <c r="R15" i="125"/>
  <c r="T15" i="125"/>
  <c r="N15" i="125"/>
  <c r="K15" i="125"/>
  <c r="O15" i="125"/>
  <c r="A15" i="125"/>
  <c r="A16" i="125"/>
  <c r="A17" i="125"/>
  <c r="A18" i="125"/>
  <c r="A19" i="125"/>
  <c r="R14" i="125"/>
  <c r="T14" i="125"/>
  <c r="N14" i="125"/>
  <c r="N20" i="125"/>
  <c r="K14" i="125"/>
  <c r="K20" i="125"/>
  <c r="R13" i="125"/>
  <c r="S13" i="125"/>
  <c r="N13" i="125"/>
  <c r="K13" i="125"/>
  <c r="O13" i="125"/>
  <c r="M113" i="124"/>
  <c r="L113" i="124"/>
  <c r="J113" i="124"/>
  <c r="I113" i="124"/>
  <c r="H113" i="124"/>
  <c r="G113" i="124"/>
  <c r="F113" i="124"/>
  <c r="E113" i="124"/>
  <c r="D113" i="124"/>
  <c r="N112" i="124"/>
  <c r="K112" i="124"/>
  <c r="O112" i="124"/>
  <c r="R112" i="124"/>
  <c r="T112" i="124"/>
  <c r="S112" i="124"/>
  <c r="U112" i="124"/>
  <c r="N111" i="124"/>
  <c r="K111" i="124"/>
  <c r="O111" i="124"/>
  <c r="R111" i="124"/>
  <c r="N110" i="124"/>
  <c r="K110" i="124"/>
  <c r="O110" i="124"/>
  <c r="R110" i="124"/>
  <c r="S110" i="124"/>
  <c r="N109" i="124"/>
  <c r="K109" i="124"/>
  <c r="O109" i="124"/>
  <c r="R109" i="124"/>
  <c r="T109" i="124"/>
  <c r="S109" i="124"/>
  <c r="U109" i="124"/>
  <c r="N108" i="124"/>
  <c r="K108" i="124"/>
  <c r="O108" i="124"/>
  <c r="R108" i="124"/>
  <c r="T108" i="124"/>
  <c r="S108" i="124"/>
  <c r="U108" i="124"/>
  <c r="N107" i="124"/>
  <c r="K107" i="124"/>
  <c r="O107" i="124"/>
  <c r="R107" i="124"/>
  <c r="N106" i="124"/>
  <c r="K106" i="124"/>
  <c r="O106" i="124"/>
  <c r="R106" i="124"/>
  <c r="S106" i="124"/>
  <c r="N105" i="124"/>
  <c r="K105" i="124"/>
  <c r="O105" i="124"/>
  <c r="R105" i="124"/>
  <c r="T105" i="124"/>
  <c r="S105" i="124"/>
  <c r="U105" i="124"/>
  <c r="N104" i="124"/>
  <c r="K104" i="124"/>
  <c r="O104" i="124"/>
  <c r="R104" i="124"/>
  <c r="T104" i="124"/>
  <c r="S104" i="124"/>
  <c r="U104" i="124"/>
  <c r="N103" i="124"/>
  <c r="K103" i="124"/>
  <c r="O103" i="124"/>
  <c r="R103" i="124"/>
  <c r="N102" i="124"/>
  <c r="K102" i="124"/>
  <c r="O102" i="124"/>
  <c r="R102" i="124"/>
  <c r="S102" i="124"/>
  <c r="N101" i="124"/>
  <c r="K101" i="124"/>
  <c r="O101" i="124"/>
  <c r="R101" i="124"/>
  <c r="T101" i="124"/>
  <c r="S101" i="124"/>
  <c r="U101" i="124"/>
  <c r="N100" i="124"/>
  <c r="K100" i="124"/>
  <c r="O100" i="124"/>
  <c r="R100" i="124"/>
  <c r="T100" i="124"/>
  <c r="S100" i="124"/>
  <c r="U100" i="124"/>
  <c r="N99" i="124"/>
  <c r="K99" i="124"/>
  <c r="O99" i="124"/>
  <c r="R99" i="124"/>
  <c r="N98" i="124"/>
  <c r="K98" i="124"/>
  <c r="O98" i="124"/>
  <c r="R98" i="124"/>
  <c r="S98" i="124"/>
  <c r="N97" i="124"/>
  <c r="K97" i="124"/>
  <c r="O97" i="124"/>
  <c r="R97" i="124"/>
  <c r="T97" i="124"/>
  <c r="S97" i="124"/>
  <c r="U97" i="124"/>
  <c r="N96" i="124"/>
  <c r="K96" i="124"/>
  <c r="O96" i="124"/>
  <c r="R96" i="124"/>
  <c r="T96" i="124"/>
  <c r="S96" i="124"/>
  <c r="U96" i="124"/>
  <c r="N95" i="124"/>
  <c r="K95" i="124"/>
  <c r="O95" i="124"/>
  <c r="R95" i="124"/>
  <c r="N94" i="124"/>
  <c r="K94" i="124"/>
  <c r="O94" i="124"/>
  <c r="R94" i="124"/>
  <c r="S94" i="124"/>
  <c r="N93" i="124"/>
  <c r="K93" i="124"/>
  <c r="O93" i="124"/>
  <c r="R93" i="124"/>
  <c r="T93" i="124"/>
  <c r="S93" i="124"/>
  <c r="U93" i="124"/>
  <c r="N92" i="124"/>
  <c r="K92" i="124"/>
  <c r="O92" i="124"/>
  <c r="R92" i="124"/>
  <c r="T92" i="124"/>
  <c r="S92" i="124"/>
  <c r="U92" i="124"/>
  <c r="N91" i="124"/>
  <c r="K91" i="124"/>
  <c r="O91" i="124"/>
  <c r="R91" i="124"/>
  <c r="N90" i="124"/>
  <c r="K90" i="124"/>
  <c r="O90" i="124"/>
  <c r="R90" i="124"/>
  <c r="S90" i="124"/>
  <c r="N89" i="124"/>
  <c r="K89" i="124"/>
  <c r="O89" i="124"/>
  <c r="R89" i="124"/>
  <c r="T89" i="124"/>
  <c r="S89" i="124"/>
  <c r="U89" i="124"/>
  <c r="N88" i="124"/>
  <c r="K88" i="124"/>
  <c r="O88" i="124"/>
  <c r="R88" i="124"/>
  <c r="T88" i="124"/>
  <c r="S88" i="124"/>
  <c r="U88" i="124"/>
  <c r="N87" i="124"/>
  <c r="K87" i="124"/>
  <c r="O87" i="124"/>
  <c r="R87" i="124"/>
  <c r="N86" i="124"/>
  <c r="K86" i="124"/>
  <c r="O86" i="124"/>
  <c r="R86" i="124"/>
  <c r="N85" i="124"/>
  <c r="K85" i="124"/>
  <c r="O85" i="124"/>
  <c r="R85" i="124"/>
  <c r="N84" i="124"/>
  <c r="K84" i="124"/>
  <c r="O84" i="124"/>
  <c r="R84" i="124"/>
  <c r="N83" i="124"/>
  <c r="K83" i="124"/>
  <c r="O83" i="124"/>
  <c r="R83" i="124"/>
  <c r="N82" i="124"/>
  <c r="K82" i="124"/>
  <c r="O82" i="124"/>
  <c r="R82" i="124"/>
  <c r="N81" i="124"/>
  <c r="K81" i="124"/>
  <c r="O81" i="124"/>
  <c r="R81" i="124"/>
  <c r="N80" i="124"/>
  <c r="K80" i="124"/>
  <c r="O80" i="124"/>
  <c r="R80" i="124"/>
  <c r="N79" i="124"/>
  <c r="K79" i="124"/>
  <c r="O79" i="124"/>
  <c r="R79" i="124"/>
  <c r="S79" i="124"/>
  <c r="T79" i="124"/>
  <c r="U79" i="124"/>
  <c r="N78" i="124"/>
  <c r="K78" i="124"/>
  <c r="O78" i="124"/>
  <c r="R78" i="124"/>
  <c r="N77" i="124"/>
  <c r="K77" i="124"/>
  <c r="O77" i="124"/>
  <c r="R77" i="124"/>
  <c r="S77" i="124"/>
  <c r="T77" i="124"/>
  <c r="U77" i="124"/>
  <c r="N76" i="124"/>
  <c r="K76" i="124"/>
  <c r="O76" i="124"/>
  <c r="R76" i="124"/>
  <c r="N75" i="124"/>
  <c r="K75" i="124"/>
  <c r="O75" i="124"/>
  <c r="R75" i="124"/>
  <c r="A74" i="124"/>
  <c r="A75" i="124"/>
  <c r="A76" i="124"/>
  <c r="A77" i="124"/>
  <c r="A78" i="124"/>
  <c r="A79" i="124"/>
  <c r="A80" i="124"/>
  <c r="A81" i="124"/>
  <c r="A82" i="124"/>
  <c r="A83" i="124"/>
  <c r="A84" i="124"/>
  <c r="A85" i="124"/>
  <c r="A86" i="124"/>
  <c r="A87" i="124"/>
  <c r="A88" i="124"/>
  <c r="A89" i="124"/>
  <c r="A90" i="124"/>
  <c r="A91" i="124"/>
  <c r="A92" i="124"/>
  <c r="A93" i="124"/>
  <c r="A94" i="124"/>
  <c r="A95" i="124"/>
  <c r="A96" i="124"/>
  <c r="A97" i="124"/>
  <c r="A98" i="124"/>
  <c r="A99" i="124"/>
  <c r="A100" i="124"/>
  <c r="A101" i="124"/>
  <c r="A102" i="124"/>
  <c r="A103" i="124"/>
  <c r="A104" i="124"/>
  <c r="A105" i="124"/>
  <c r="A106" i="124"/>
  <c r="A107" i="124"/>
  <c r="A108" i="124"/>
  <c r="A109" i="124"/>
  <c r="A110" i="124"/>
  <c r="A111" i="124"/>
  <c r="A112" i="124"/>
  <c r="N72" i="124"/>
  <c r="K72" i="124"/>
  <c r="O72" i="124"/>
  <c r="R72" i="124"/>
  <c r="S72" i="124"/>
  <c r="T72" i="124"/>
  <c r="M67" i="124"/>
  <c r="L67" i="124"/>
  <c r="J67" i="124"/>
  <c r="I67" i="124"/>
  <c r="H67" i="124"/>
  <c r="G67" i="124"/>
  <c r="F67" i="124"/>
  <c r="E67" i="124"/>
  <c r="D67" i="124"/>
  <c r="N66" i="124"/>
  <c r="K66" i="124"/>
  <c r="O66" i="124"/>
  <c r="R66" i="124"/>
  <c r="N65" i="124"/>
  <c r="K65" i="124"/>
  <c r="O65" i="124"/>
  <c r="R65" i="124"/>
  <c r="N64" i="124"/>
  <c r="K64" i="124"/>
  <c r="O64" i="124"/>
  <c r="R64" i="124"/>
  <c r="N63" i="124"/>
  <c r="K63" i="124"/>
  <c r="O63" i="124"/>
  <c r="R63" i="124"/>
  <c r="N62" i="124"/>
  <c r="K62" i="124"/>
  <c r="O62" i="124"/>
  <c r="R62" i="124"/>
  <c r="N61" i="124"/>
  <c r="K61" i="124"/>
  <c r="O61" i="124"/>
  <c r="R61" i="124"/>
  <c r="N60" i="124"/>
  <c r="K60" i="124"/>
  <c r="O60" i="124"/>
  <c r="R60" i="124"/>
  <c r="N59" i="124"/>
  <c r="K59" i="124"/>
  <c r="O59" i="124"/>
  <c r="R59" i="124"/>
  <c r="N58" i="124"/>
  <c r="K58" i="124"/>
  <c r="O58" i="124"/>
  <c r="R58" i="124"/>
  <c r="N57" i="124"/>
  <c r="K57" i="124"/>
  <c r="O57" i="124"/>
  <c r="R57" i="124"/>
  <c r="N56" i="124"/>
  <c r="K56" i="124"/>
  <c r="O56" i="124"/>
  <c r="R56" i="124"/>
  <c r="N55" i="124"/>
  <c r="K55" i="124"/>
  <c r="O55" i="124"/>
  <c r="R55" i="124"/>
  <c r="N54" i="124"/>
  <c r="K54" i="124"/>
  <c r="O54" i="124"/>
  <c r="R54" i="124"/>
  <c r="N53" i="124"/>
  <c r="K53" i="124"/>
  <c r="O53" i="124"/>
  <c r="R53" i="124"/>
  <c r="N52" i="124"/>
  <c r="K52" i="124"/>
  <c r="O52" i="124"/>
  <c r="R52" i="124"/>
  <c r="N51" i="124"/>
  <c r="K51" i="124"/>
  <c r="O51" i="124"/>
  <c r="R51" i="124"/>
  <c r="N50" i="124"/>
  <c r="K50" i="124"/>
  <c r="O50" i="124"/>
  <c r="R50" i="124"/>
  <c r="N49" i="124"/>
  <c r="K49" i="124"/>
  <c r="O49" i="124"/>
  <c r="R49" i="124"/>
  <c r="N48" i="124"/>
  <c r="K48" i="124"/>
  <c r="O48" i="124"/>
  <c r="R48" i="124"/>
  <c r="N47" i="124"/>
  <c r="K47" i="124"/>
  <c r="O47" i="124"/>
  <c r="R47" i="124"/>
  <c r="N46" i="124"/>
  <c r="K46" i="124"/>
  <c r="O46" i="124"/>
  <c r="R46" i="124"/>
  <c r="N45" i="124"/>
  <c r="K45" i="124"/>
  <c r="O45" i="124"/>
  <c r="R45" i="124"/>
  <c r="N44" i="124"/>
  <c r="K44" i="124"/>
  <c r="O44" i="124"/>
  <c r="R44" i="124"/>
  <c r="N43" i="124"/>
  <c r="K43" i="124"/>
  <c r="O43" i="124"/>
  <c r="R43" i="124"/>
  <c r="N42" i="124"/>
  <c r="K42" i="124"/>
  <c r="O42" i="124"/>
  <c r="R42" i="124"/>
  <c r="N41" i="124"/>
  <c r="K41" i="124"/>
  <c r="O41" i="124"/>
  <c r="R41" i="124"/>
  <c r="N40" i="124"/>
  <c r="K40" i="124"/>
  <c r="O40" i="124"/>
  <c r="R40" i="124"/>
  <c r="N39" i="124"/>
  <c r="K39" i="124"/>
  <c r="O39" i="124"/>
  <c r="R39" i="124"/>
  <c r="N38" i="124"/>
  <c r="K38" i="124"/>
  <c r="O38" i="124"/>
  <c r="R38" i="124"/>
  <c r="N37" i="124"/>
  <c r="K37" i="124"/>
  <c r="O37" i="124"/>
  <c r="R37" i="124"/>
  <c r="N36" i="124"/>
  <c r="K36" i="124"/>
  <c r="O36" i="124"/>
  <c r="R36" i="124"/>
  <c r="N35" i="124"/>
  <c r="K35" i="124"/>
  <c r="O35" i="124"/>
  <c r="R35" i="124"/>
  <c r="N34" i="124"/>
  <c r="K34" i="124"/>
  <c r="O34" i="124"/>
  <c r="R34" i="124"/>
  <c r="A28" i="124"/>
  <c r="A29" i="124"/>
  <c r="A30" i="124"/>
  <c r="A31" i="124"/>
  <c r="A32" i="124"/>
  <c r="A33" i="124"/>
  <c r="A34" i="124"/>
  <c r="A35" i="124"/>
  <c r="A36" i="124"/>
  <c r="A37" i="124"/>
  <c r="A38" i="124"/>
  <c r="A39" i="124"/>
  <c r="A40" i="124"/>
  <c r="A41" i="124"/>
  <c r="A42" i="124"/>
  <c r="A43" i="124"/>
  <c r="A44" i="124"/>
  <c r="A45" i="124"/>
  <c r="A46" i="124"/>
  <c r="A47" i="124"/>
  <c r="A48" i="124"/>
  <c r="A49" i="124"/>
  <c r="A50" i="124"/>
  <c r="A51" i="124"/>
  <c r="A52" i="124"/>
  <c r="A53" i="124"/>
  <c r="A54" i="124"/>
  <c r="A55" i="124"/>
  <c r="A56" i="124"/>
  <c r="A57" i="124"/>
  <c r="A58" i="124"/>
  <c r="A59" i="124"/>
  <c r="A60" i="124"/>
  <c r="A61" i="124"/>
  <c r="A62" i="124"/>
  <c r="A63" i="124"/>
  <c r="A64" i="124"/>
  <c r="A65" i="124"/>
  <c r="A66" i="124"/>
  <c r="M20" i="124"/>
  <c r="L20" i="124"/>
  <c r="J20" i="124"/>
  <c r="I20" i="124"/>
  <c r="H20" i="124"/>
  <c r="G20" i="124"/>
  <c r="F20" i="124"/>
  <c r="E20" i="124"/>
  <c r="D20" i="124"/>
  <c r="R19" i="124"/>
  <c r="T19" i="124"/>
  <c r="S19" i="124"/>
  <c r="N19" i="124"/>
  <c r="K19" i="124"/>
  <c r="O19" i="124"/>
  <c r="R18" i="124"/>
  <c r="T18" i="124"/>
  <c r="S18" i="124"/>
  <c r="N18" i="124"/>
  <c r="K18" i="124"/>
  <c r="O18" i="124"/>
  <c r="R17" i="124"/>
  <c r="T17" i="124"/>
  <c r="S17" i="124"/>
  <c r="N17" i="124"/>
  <c r="K17" i="124"/>
  <c r="O17" i="124"/>
  <c r="R16" i="124"/>
  <c r="T16" i="124"/>
  <c r="S16" i="124"/>
  <c r="N16" i="124"/>
  <c r="K16" i="124"/>
  <c r="O16" i="124"/>
  <c r="R15" i="124"/>
  <c r="S15" i="124"/>
  <c r="N15" i="124"/>
  <c r="K15" i="124"/>
  <c r="A15" i="124"/>
  <c r="A16" i="124"/>
  <c r="A17" i="124"/>
  <c r="A18" i="124"/>
  <c r="A19" i="124"/>
  <c r="R14" i="124"/>
  <c r="R20" i="124"/>
  <c r="N14" i="124"/>
  <c r="K14" i="124"/>
  <c r="K20" i="124"/>
  <c r="R13" i="124"/>
  <c r="T13" i="124"/>
  <c r="S13" i="124"/>
  <c r="U13" i="124"/>
  <c r="N13" i="124"/>
  <c r="K13" i="124"/>
  <c r="O13" i="124"/>
  <c r="M113" i="123"/>
  <c r="L113" i="123"/>
  <c r="J113" i="123"/>
  <c r="I113" i="123"/>
  <c r="H113" i="123"/>
  <c r="G113" i="123"/>
  <c r="F113" i="123"/>
  <c r="E113" i="123"/>
  <c r="D113" i="123"/>
  <c r="N112" i="123"/>
  <c r="K112" i="123"/>
  <c r="O112" i="123"/>
  <c r="R112" i="123"/>
  <c r="N111" i="123"/>
  <c r="K111" i="123"/>
  <c r="O111" i="123"/>
  <c r="R111" i="123"/>
  <c r="N110" i="123"/>
  <c r="K110" i="123"/>
  <c r="O110" i="123"/>
  <c r="R110" i="123"/>
  <c r="N109" i="123"/>
  <c r="K109" i="123"/>
  <c r="O109" i="123"/>
  <c r="R109" i="123"/>
  <c r="N108" i="123"/>
  <c r="K108" i="123"/>
  <c r="O108" i="123"/>
  <c r="R108" i="123"/>
  <c r="N107" i="123"/>
  <c r="K107" i="123"/>
  <c r="O107" i="123"/>
  <c r="R107" i="123"/>
  <c r="N106" i="123"/>
  <c r="K106" i="123"/>
  <c r="O106" i="123"/>
  <c r="R106" i="123"/>
  <c r="N105" i="123"/>
  <c r="K105" i="123"/>
  <c r="O105" i="123"/>
  <c r="R105" i="123"/>
  <c r="N104" i="123"/>
  <c r="K104" i="123"/>
  <c r="O104" i="123"/>
  <c r="R104" i="123"/>
  <c r="N103" i="123"/>
  <c r="K103" i="123"/>
  <c r="O103" i="123"/>
  <c r="R103" i="123"/>
  <c r="N102" i="123"/>
  <c r="K102" i="123"/>
  <c r="O102" i="123"/>
  <c r="R102" i="123"/>
  <c r="N101" i="123"/>
  <c r="K101" i="123"/>
  <c r="O101" i="123"/>
  <c r="R101" i="123"/>
  <c r="N100" i="123"/>
  <c r="K100" i="123"/>
  <c r="O100" i="123"/>
  <c r="R100" i="123"/>
  <c r="N99" i="123"/>
  <c r="K99" i="123"/>
  <c r="O99" i="123"/>
  <c r="R99" i="123"/>
  <c r="N98" i="123"/>
  <c r="K98" i="123"/>
  <c r="O98" i="123"/>
  <c r="R98" i="123"/>
  <c r="N97" i="123"/>
  <c r="K97" i="123"/>
  <c r="O97" i="123"/>
  <c r="R97" i="123"/>
  <c r="N96" i="123"/>
  <c r="K96" i="123"/>
  <c r="O96" i="123"/>
  <c r="R96" i="123"/>
  <c r="N95" i="123"/>
  <c r="K95" i="123"/>
  <c r="O95" i="123"/>
  <c r="R95" i="123"/>
  <c r="N94" i="123"/>
  <c r="K94" i="123"/>
  <c r="O94" i="123"/>
  <c r="R94" i="123"/>
  <c r="N93" i="123"/>
  <c r="K93" i="123"/>
  <c r="O93" i="123"/>
  <c r="R93" i="123"/>
  <c r="N92" i="123"/>
  <c r="K92" i="123"/>
  <c r="O92" i="123"/>
  <c r="R92" i="123"/>
  <c r="N91" i="123"/>
  <c r="K91" i="123"/>
  <c r="O91" i="123"/>
  <c r="R91" i="123"/>
  <c r="N90" i="123"/>
  <c r="K90" i="123"/>
  <c r="O90" i="123"/>
  <c r="R90" i="123"/>
  <c r="N89" i="123"/>
  <c r="K89" i="123"/>
  <c r="O89" i="123"/>
  <c r="R89" i="123"/>
  <c r="N88" i="123"/>
  <c r="K88" i="123"/>
  <c r="O88" i="123"/>
  <c r="R88" i="123"/>
  <c r="N87" i="123"/>
  <c r="K87" i="123"/>
  <c r="N86" i="123"/>
  <c r="K86" i="123"/>
  <c r="N85" i="123"/>
  <c r="K85" i="123"/>
  <c r="A74" i="123"/>
  <c r="A75" i="123"/>
  <c r="A76" i="123"/>
  <c r="A77" i="123"/>
  <c r="A78" i="123"/>
  <c r="A79" i="123"/>
  <c r="A80" i="123"/>
  <c r="A81" i="123"/>
  <c r="A82" i="123"/>
  <c r="A83" i="123"/>
  <c r="A84" i="123"/>
  <c r="A85" i="123"/>
  <c r="A86" i="123"/>
  <c r="A87" i="123"/>
  <c r="A88" i="123"/>
  <c r="A89" i="123"/>
  <c r="A90" i="123"/>
  <c r="A91" i="123"/>
  <c r="A92" i="123"/>
  <c r="A93" i="123"/>
  <c r="A94" i="123"/>
  <c r="A95" i="123"/>
  <c r="A96" i="123"/>
  <c r="A97" i="123"/>
  <c r="A98" i="123"/>
  <c r="A99" i="123"/>
  <c r="A100" i="123"/>
  <c r="A101" i="123"/>
  <c r="A102" i="123"/>
  <c r="A103" i="123"/>
  <c r="A104" i="123"/>
  <c r="A105" i="123"/>
  <c r="A106" i="123"/>
  <c r="A107" i="123"/>
  <c r="A108" i="123"/>
  <c r="A109" i="123"/>
  <c r="A110" i="123"/>
  <c r="A111" i="123"/>
  <c r="A112" i="123"/>
  <c r="N72" i="123"/>
  <c r="K72" i="123"/>
  <c r="O72" i="123"/>
  <c r="R72" i="123"/>
  <c r="M67" i="123"/>
  <c r="L67" i="123"/>
  <c r="J67" i="123"/>
  <c r="I67" i="123"/>
  <c r="H67" i="123"/>
  <c r="G67" i="123"/>
  <c r="F67" i="123"/>
  <c r="E67" i="123"/>
  <c r="D67" i="123"/>
  <c r="N66" i="123"/>
  <c r="K66" i="123"/>
  <c r="O66" i="123"/>
  <c r="R66" i="123"/>
  <c r="S66" i="123"/>
  <c r="N65" i="123"/>
  <c r="K65" i="123"/>
  <c r="O65" i="123"/>
  <c r="R65" i="123"/>
  <c r="T65" i="123"/>
  <c r="S65" i="123"/>
  <c r="U65" i="123"/>
  <c r="N64" i="123"/>
  <c r="K64" i="123"/>
  <c r="O64" i="123"/>
  <c r="R64" i="123"/>
  <c r="T64" i="123"/>
  <c r="S64" i="123"/>
  <c r="U64" i="123"/>
  <c r="N63" i="123"/>
  <c r="K63" i="123"/>
  <c r="O63" i="123"/>
  <c r="R63" i="123"/>
  <c r="S63" i="123"/>
  <c r="N62" i="123"/>
  <c r="K62" i="123"/>
  <c r="O62" i="123"/>
  <c r="R62" i="123"/>
  <c r="S62" i="123"/>
  <c r="N61" i="123"/>
  <c r="K61" i="123"/>
  <c r="O61" i="123"/>
  <c r="R61" i="123"/>
  <c r="T61" i="123"/>
  <c r="S61" i="123"/>
  <c r="U61" i="123"/>
  <c r="N60" i="123"/>
  <c r="K60" i="123"/>
  <c r="O60" i="123"/>
  <c r="R60" i="123"/>
  <c r="T60" i="123"/>
  <c r="S60" i="123"/>
  <c r="U60" i="123"/>
  <c r="N59" i="123"/>
  <c r="K59" i="123"/>
  <c r="O59" i="123"/>
  <c r="R59" i="123"/>
  <c r="S59" i="123"/>
  <c r="N58" i="123"/>
  <c r="K58" i="123"/>
  <c r="O58" i="123"/>
  <c r="R58" i="123"/>
  <c r="S58" i="123"/>
  <c r="N57" i="123"/>
  <c r="K57" i="123"/>
  <c r="O57" i="123"/>
  <c r="R57" i="123"/>
  <c r="T57" i="123"/>
  <c r="S57" i="123"/>
  <c r="U57" i="123"/>
  <c r="N56" i="123"/>
  <c r="K56" i="123"/>
  <c r="O56" i="123"/>
  <c r="R56" i="123"/>
  <c r="T56" i="123"/>
  <c r="S56" i="123"/>
  <c r="U56" i="123"/>
  <c r="N55" i="123"/>
  <c r="K55" i="123"/>
  <c r="O55" i="123"/>
  <c r="R55" i="123"/>
  <c r="S55" i="123"/>
  <c r="N54" i="123"/>
  <c r="K54" i="123"/>
  <c r="O54" i="123"/>
  <c r="R54" i="123"/>
  <c r="S54" i="123"/>
  <c r="N53" i="123"/>
  <c r="K53" i="123"/>
  <c r="O53" i="123"/>
  <c r="R53" i="123"/>
  <c r="T53" i="123"/>
  <c r="S53" i="123"/>
  <c r="U53" i="123"/>
  <c r="N52" i="123"/>
  <c r="K52" i="123"/>
  <c r="O52" i="123"/>
  <c r="R52" i="123"/>
  <c r="T52" i="123"/>
  <c r="S52" i="123"/>
  <c r="U52" i="123"/>
  <c r="N51" i="123"/>
  <c r="K51" i="123"/>
  <c r="O51" i="123"/>
  <c r="R51" i="123"/>
  <c r="S51" i="123"/>
  <c r="N50" i="123"/>
  <c r="K50" i="123"/>
  <c r="O50" i="123"/>
  <c r="R50" i="123"/>
  <c r="S50" i="123"/>
  <c r="N49" i="123"/>
  <c r="K49" i="123"/>
  <c r="N48" i="123"/>
  <c r="K48" i="123"/>
  <c r="O48" i="123"/>
  <c r="R48" i="123"/>
  <c r="T48" i="123"/>
  <c r="N47" i="123"/>
  <c r="K47" i="123"/>
  <c r="O47" i="123"/>
  <c r="R47" i="123"/>
  <c r="N46" i="123"/>
  <c r="K46" i="123"/>
  <c r="O46" i="123"/>
  <c r="R46" i="123"/>
  <c r="N45" i="123"/>
  <c r="K45" i="123"/>
  <c r="O45" i="123"/>
  <c r="R45" i="123"/>
  <c r="N44" i="123"/>
  <c r="K44" i="123"/>
  <c r="O44" i="123"/>
  <c r="R44" i="123"/>
  <c r="N43" i="123"/>
  <c r="K43" i="123"/>
  <c r="O43" i="123"/>
  <c r="R43" i="123"/>
  <c r="N42" i="123"/>
  <c r="K42" i="123"/>
  <c r="O42" i="123"/>
  <c r="R42" i="123"/>
  <c r="N41" i="123"/>
  <c r="K41" i="123"/>
  <c r="O41" i="123"/>
  <c r="R41" i="123"/>
  <c r="N40" i="123"/>
  <c r="K40" i="123"/>
  <c r="O40" i="123"/>
  <c r="R40" i="123"/>
  <c r="N39" i="123"/>
  <c r="K39" i="123"/>
  <c r="O39" i="123"/>
  <c r="R39" i="123"/>
  <c r="N38" i="123"/>
  <c r="K38" i="123"/>
  <c r="O38" i="123"/>
  <c r="R38" i="123"/>
  <c r="N37" i="123"/>
  <c r="K37" i="123"/>
  <c r="O37" i="123"/>
  <c r="R37" i="123"/>
  <c r="N36" i="123"/>
  <c r="K36" i="123"/>
  <c r="O36" i="123"/>
  <c r="R36" i="123"/>
  <c r="R35" i="123"/>
  <c r="R32" i="123"/>
  <c r="R31" i="123"/>
  <c r="A28" i="123"/>
  <c r="A29" i="123"/>
  <c r="A30" i="123"/>
  <c r="A31" i="123"/>
  <c r="A32" i="123"/>
  <c r="A33" i="123"/>
  <c r="A34" i="123"/>
  <c r="A35" i="123"/>
  <c r="A36" i="123"/>
  <c r="A37" i="123"/>
  <c r="A38" i="123"/>
  <c r="A39" i="123"/>
  <c r="A40" i="123"/>
  <c r="A41" i="123"/>
  <c r="A42" i="123"/>
  <c r="A43" i="123"/>
  <c r="A44" i="123"/>
  <c r="A45" i="123"/>
  <c r="A46" i="123"/>
  <c r="A47" i="123"/>
  <c r="A48" i="123"/>
  <c r="A49" i="123"/>
  <c r="A50" i="123"/>
  <c r="A51" i="123"/>
  <c r="A52" i="123"/>
  <c r="A53" i="123"/>
  <c r="A54" i="123"/>
  <c r="A55" i="123"/>
  <c r="A56" i="123"/>
  <c r="A57" i="123"/>
  <c r="A58" i="123"/>
  <c r="A59" i="123"/>
  <c r="A60" i="123"/>
  <c r="A61" i="123"/>
  <c r="A62" i="123"/>
  <c r="A63" i="123"/>
  <c r="A64" i="123"/>
  <c r="A65" i="123"/>
  <c r="A66" i="123"/>
  <c r="N26" i="123"/>
  <c r="K26" i="123"/>
  <c r="O26" i="123"/>
  <c r="R26" i="123"/>
  <c r="M20" i="123"/>
  <c r="L20" i="123"/>
  <c r="J20" i="123"/>
  <c r="I20" i="123"/>
  <c r="H20" i="123"/>
  <c r="G20" i="123"/>
  <c r="F20" i="123"/>
  <c r="E20" i="123"/>
  <c r="D20" i="123"/>
  <c r="R19" i="123"/>
  <c r="S19" i="123"/>
  <c r="T19" i="123"/>
  <c r="U19" i="123"/>
  <c r="N19" i="123"/>
  <c r="K19" i="123"/>
  <c r="O19" i="123"/>
  <c r="R18" i="123"/>
  <c r="S18" i="123"/>
  <c r="T18" i="123"/>
  <c r="U18" i="123"/>
  <c r="N18" i="123"/>
  <c r="K18" i="123"/>
  <c r="O18" i="123"/>
  <c r="R17" i="123"/>
  <c r="S17" i="123"/>
  <c r="T17" i="123"/>
  <c r="U17" i="123"/>
  <c r="N17" i="123"/>
  <c r="K17" i="123"/>
  <c r="O17" i="123"/>
  <c r="R16" i="123"/>
  <c r="S16" i="123"/>
  <c r="T16" i="123"/>
  <c r="U16" i="123"/>
  <c r="N16" i="123"/>
  <c r="K16" i="123"/>
  <c r="O16" i="123"/>
  <c r="R15" i="123"/>
  <c r="S15" i="123"/>
  <c r="T15" i="123"/>
  <c r="U15" i="123"/>
  <c r="N15" i="123"/>
  <c r="K15" i="123"/>
  <c r="O15" i="123"/>
  <c r="A15" i="123"/>
  <c r="A16" i="123"/>
  <c r="A17" i="123"/>
  <c r="A18" i="123"/>
  <c r="A19" i="123"/>
  <c r="R14" i="123"/>
  <c r="R20" i="123"/>
  <c r="N14" i="123"/>
  <c r="K20" i="123"/>
  <c r="R13" i="123"/>
  <c r="T13" i="123"/>
  <c r="N13" i="123"/>
  <c r="K13" i="123"/>
  <c r="O13" i="123"/>
  <c r="M113" i="122"/>
  <c r="L113" i="122"/>
  <c r="J113" i="122"/>
  <c r="I113" i="122"/>
  <c r="H113" i="122"/>
  <c r="G113" i="122"/>
  <c r="F113" i="122"/>
  <c r="E113" i="122"/>
  <c r="D113" i="122"/>
  <c r="N112" i="122"/>
  <c r="K112" i="122"/>
  <c r="O112" i="122"/>
  <c r="R112" i="122"/>
  <c r="N111" i="122"/>
  <c r="K111" i="122"/>
  <c r="O111" i="122"/>
  <c r="R111" i="122"/>
  <c r="N110" i="122"/>
  <c r="K110" i="122"/>
  <c r="O110" i="122"/>
  <c r="R110" i="122"/>
  <c r="N109" i="122"/>
  <c r="K109" i="122"/>
  <c r="O109" i="122"/>
  <c r="R109" i="122"/>
  <c r="N108" i="122"/>
  <c r="K108" i="122"/>
  <c r="O108" i="122"/>
  <c r="R108" i="122"/>
  <c r="N107" i="122"/>
  <c r="K107" i="122"/>
  <c r="O107" i="122"/>
  <c r="R107" i="122"/>
  <c r="N106" i="122"/>
  <c r="K106" i="122"/>
  <c r="O106" i="122"/>
  <c r="R106" i="122"/>
  <c r="N105" i="122"/>
  <c r="K105" i="122"/>
  <c r="O105" i="122"/>
  <c r="R105" i="122"/>
  <c r="N104" i="122"/>
  <c r="K104" i="122"/>
  <c r="O104" i="122"/>
  <c r="R104" i="122"/>
  <c r="N103" i="122"/>
  <c r="K103" i="122"/>
  <c r="O103" i="122"/>
  <c r="R103" i="122"/>
  <c r="N102" i="122"/>
  <c r="K102" i="122"/>
  <c r="O102" i="122"/>
  <c r="R102" i="122"/>
  <c r="N101" i="122"/>
  <c r="K101" i="122"/>
  <c r="O101" i="122"/>
  <c r="R101" i="122"/>
  <c r="N100" i="122"/>
  <c r="K100" i="122"/>
  <c r="O100" i="122"/>
  <c r="R100" i="122"/>
  <c r="N99" i="122"/>
  <c r="K99" i="122"/>
  <c r="O99" i="122"/>
  <c r="R99" i="122"/>
  <c r="N98" i="122"/>
  <c r="K98" i="122"/>
  <c r="O98" i="122"/>
  <c r="R98" i="122"/>
  <c r="N97" i="122"/>
  <c r="K97" i="122"/>
  <c r="O97" i="122"/>
  <c r="R97" i="122"/>
  <c r="N96" i="122"/>
  <c r="K96" i="122"/>
  <c r="O96" i="122"/>
  <c r="R96" i="122"/>
  <c r="N95" i="122"/>
  <c r="K95" i="122"/>
  <c r="O95" i="122"/>
  <c r="R95" i="122"/>
  <c r="N94" i="122"/>
  <c r="K94" i="122"/>
  <c r="O94" i="122"/>
  <c r="R94" i="122"/>
  <c r="N93" i="122"/>
  <c r="K93" i="122"/>
  <c r="O93" i="122"/>
  <c r="R93" i="122"/>
  <c r="N92" i="122"/>
  <c r="K92" i="122"/>
  <c r="O92" i="122"/>
  <c r="R92" i="122"/>
  <c r="N91" i="122"/>
  <c r="K91" i="122"/>
  <c r="O91" i="122"/>
  <c r="R91" i="122"/>
  <c r="N90" i="122"/>
  <c r="K90" i="122"/>
  <c r="O90" i="122"/>
  <c r="R90" i="122"/>
  <c r="N89" i="122"/>
  <c r="K89" i="122"/>
  <c r="O89" i="122"/>
  <c r="R89" i="122"/>
  <c r="N88" i="122"/>
  <c r="K88" i="122"/>
  <c r="O88" i="122"/>
  <c r="R88" i="122"/>
  <c r="N87" i="122"/>
  <c r="K87" i="122"/>
  <c r="O87" i="122"/>
  <c r="R87" i="122"/>
  <c r="N86" i="122"/>
  <c r="K86" i="122"/>
  <c r="O86" i="122"/>
  <c r="R86" i="122"/>
  <c r="N85" i="122"/>
  <c r="K85" i="122"/>
  <c r="O85" i="122"/>
  <c r="R85" i="122"/>
  <c r="S85" i="122"/>
  <c r="N84" i="122"/>
  <c r="K84" i="122"/>
  <c r="N83" i="122"/>
  <c r="K83" i="122"/>
  <c r="N82" i="122"/>
  <c r="K82" i="122"/>
  <c r="O82" i="122"/>
  <c r="R82" i="122"/>
  <c r="N81" i="122"/>
  <c r="K81" i="122"/>
  <c r="N80" i="122"/>
  <c r="K80" i="122"/>
  <c r="O80" i="122"/>
  <c r="R80" i="122"/>
  <c r="N79" i="122"/>
  <c r="K79" i="122"/>
  <c r="N78" i="122"/>
  <c r="K78" i="122"/>
  <c r="O78" i="122"/>
  <c r="R78" i="122"/>
  <c r="N77" i="122"/>
  <c r="K77" i="122"/>
  <c r="N76" i="122"/>
  <c r="K76" i="122"/>
  <c r="O76" i="122"/>
  <c r="R76" i="122"/>
  <c r="N75" i="122"/>
  <c r="K75" i="122"/>
  <c r="A74" i="122"/>
  <c r="A75" i="122"/>
  <c r="A76" i="122"/>
  <c r="A77" i="122"/>
  <c r="A78" i="122"/>
  <c r="A79" i="122"/>
  <c r="A80" i="122"/>
  <c r="A81" i="122"/>
  <c r="A82" i="122"/>
  <c r="A83" i="122"/>
  <c r="A84" i="122"/>
  <c r="A85" i="122"/>
  <c r="A86" i="122"/>
  <c r="A87" i="122"/>
  <c r="A88" i="122"/>
  <c r="A89" i="122"/>
  <c r="A90" i="122"/>
  <c r="A91" i="122"/>
  <c r="A92" i="122"/>
  <c r="A93" i="122"/>
  <c r="A94" i="122"/>
  <c r="A95" i="122"/>
  <c r="A96" i="122"/>
  <c r="A97" i="122"/>
  <c r="A98" i="122"/>
  <c r="A99" i="122"/>
  <c r="A100" i="122"/>
  <c r="A101" i="122"/>
  <c r="A102" i="122"/>
  <c r="A103" i="122"/>
  <c r="A104" i="122"/>
  <c r="A105" i="122"/>
  <c r="A106" i="122"/>
  <c r="A107" i="122"/>
  <c r="A108" i="122"/>
  <c r="A109" i="122"/>
  <c r="A110" i="122"/>
  <c r="A111" i="122"/>
  <c r="A112" i="122"/>
  <c r="N74" i="122"/>
  <c r="K74" i="122"/>
  <c r="O74" i="122"/>
  <c r="R74" i="122"/>
  <c r="N73" i="122"/>
  <c r="K73" i="122"/>
  <c r="N72" i="122"/>
  <c r="K72" i="122"/>
  <c r="O72" i="122"/>
  <c r="R72" i="122"/>
  <c r="S72" i="122"/>
  <c r="T72" i="122"/>
  <c r="M67" i="122"/>
  <c r="L67" i="122"/>
  <c r="J67" i="122"/>
  <c r="I67" i="122"/>
  <c r="H67" i="122"/>
  <c r="G67" i="122"/>
  <c r="F67" i="122"/>
  <c r="E67" i="122"/>
  <c r="D67" i="122"/>
  <c r="N66" i="122"/>
  <c r="K66" i="122"/>
  <c r="O66" i="122"/>
  <c r="R66" i="122"/>
  <c r="N65" i="122"/>
  <c r="K65" i="122"/>
  <c r="O65" i="122"/>
  <c r="R65" i="122"/>
  <c r="N64" i="122"/>
  <c r="K64" i="122"/>
  <c r="O64" i="122"/>
  <c r="R64" i="122"/>
  <c r="N63" i="122"/>
  <c r="K63" i="122"/>
  <c r="O63" i="122"/>
  <c r="R63" i="122"/>
  <c r="N62" i="122"/>
  <c r="K62" i="122"/>
  <c r="O62" i="122"/>
  <c r="R62" i="122"/>
  <c r="N61" i="122"/>
  <c r="K61" i="122"/>
  <c r="O61" i="122"/>
  <c r="R61" i="122"/>
  <c r="N60" i="122"/>
  <c r="K60" i="122"/>
  <c r="O60" i="122"/>
  <c r="R60" i="122"/>
  <c r="N59" i="122"/>
  <c r="K59" i="122"/>
  <c r="O59" i="122"/>
  <c r="R59" i="122"/>
  <c r="N58" i="122"/>
  <c r="K58" i="122"/>
  <c r="O58" i="122"/>
  <c r="R58" i="122"/>
  <c r="N57" i="122"/>
  <c r="K57" i="122"/>
  <c r="O57" i="122"/>
  <c r="R57" i="122"/>
  <c r="N56" i="122"/>
  <c r="K56" i="122"/>
  <c r="O56" i="122"/>
  <c r="R56" i="122"/>
  <c r="N55" i="122"/>
  <c r="K55" i="122"/>
  <c r="O55" i="122"/>
  <c r="R55" i="122"/>
  <c r="N54" i="122"/>
  <c r="K54" i="122"/>
  <c r="O54" i="122"/>
  <c r="R54" i="122"/>
  <c r="N53" i="122"/>
  <c r="K53" i="122"/>
  <c r="O53" i="122"/>
  <c r="R53" i="122"/>
  <c r="N52" i="122"/>
  <c r="K52" i="122"/>
  <c r="O52" i="122"/>
  <c r="R52" i="122"/>
  <c r="N51" i="122"/>
  <c r="K51" i="122"/>
  <c r="O51" i="122"/>
  <c r="R51" i="122"/>
  <c r="N50" i="122"/>
  <c r="K50" i="122"/>
  <c r="O50" i="122"/>
  <c r="R50" i="122"/>
  <c r="N49" i="122"/>
  <c r="K49" i="122"/>
  <c r="O49" i="122"/>
  <c r="R49" i="122"/>
  <c r="N48" i="122"/>
  <c r="K48" i="122"/>
  <c r="O48" i="122"/>
  <c r="R48" i="122"/>
  <c r="N47" i="122"/>
  <c r="K47" i="122"/>
  <c r="O47" i="122"/>
  <c r="R47" i="122"/>
  <c r="N46" i="122"/>
  <c r="K46" i="122"/>
  <c r="O46" i="122"/>
  <c r="R46" i="122"/>
  <c r="N45" i="122"/>
  <c r="K45" i="122"/>
  <c r="O45" i="122"/>
  <c r="R45" i="122"/>
  <c r="N44" i="122"/>
  <c r="K44" i="122"/>
  <c r="N43" i="122"/>
  <c r="K43" i="122"/>
  <c r="O43" i="122"/>
  <c r="R43" i="122"/>
  <c r="N42" i="122"/>
  <c r="K42" i="122"/>
  <c r="O42" i="122"/>
  <c r="R42" i="122"/>
  <c r="T42" i="122"/>
  <c r="N41" i="122"/>
  <c r="K41" i="122"/>
  <c r="O41" i="122"/>
  <c r="R41" i="122"/>
  <c r="S41" i="122"/>
  <c r="T41" i="122"/>
  <c r="N40" i="122"/>
  <c r="K40" i="122"/>
  <c r="N39" i="122"/>
  <c r="K39" i="122"/>
  <c r="O39" i="122"/>
  <c r="R39" i="122"/>
  <c r="N38" i="122"/>
  <c r="K38" i="122"/>
  <c r="O38" i="122"/>
  <c r="R38" i="122"/>
  <c r="T38" i="122"/>
  <c r="N37" i="122"/>
  <c r="K37" i="122"/>
  <c r="N36" i="122"/>
  <c r="K36" i="122"/>
  <c r="O36" i="122"/>
  <c r="R36" i="122"/>
  <c r="T36" i="122"/>
  <c r="N35" i="122"/>
  <c r="O35" i="122"/>
  <c r="R35" i="122"/>
  <c r="N34" i="122"/>
  <c r="O34" i="122"/>
  <c r="R34" i="122"/>
  <c r="N33" i="122"/>
  <c r="O33" i="122"/>
  <c r="R33" i="122"/>
  <c r="N32" i="122"/>
  <c r="O32" i="122"/>
  <c r="R32" i="122"/>
  <c r="N31" i="122"/>
  <c r="O31" i="122"/>
  <c r="R31" i="122"/>
  <c r="N30" i="122"/>
  <c r="O30" i="122"/>
  <c r="R30" i="122"/>
  <c r="N29" i="122"/>
  <c r="O29" i="122"/>
  <c r="R29" i="122"/>
  <c r="N28" i="122"/>
  <c r="O28" i="122"/>
  <c r="R28" i="122"/>
  <c r="A28" i="122"/>
  <c r="A29" i="122"/>
  <c r="A30" i="122"/>
  <c r="A31" i="122"/>
  <c r="A32" i="122"/>
  <c r="A33" i="122"/>
  <c r="A34" i="122"/>
  <c r="A35" i="122"/>
  <c r="A36" i="122"/>
  <c r="A37" i="122"/>
  <c r="A38" i="122"/>
  <c r="A39" i="122"/>
  <c r="A40" i="122"/>
  <c r="A41" i="122"/>
  <c r="A42" i="122"/>
  <c r="A43" i="122"/>
  <c r="A44" i="122"/>
  <c r="A45" i="122"/>
  <c r="A46" i="122"/>
  <c r="A47" i="122"/>
  <c r="A48" i="122"/>
  <c r="A49" i="122"/>
  <c r="A50" i="122"/>
  <c r="A51" i="122"/>
  <c r="A52" i="122"/>
  <c r="A53" i="122"/>
  <c r="A54" i="122"/>
  <c r="A55" i="122"/>
  <c r="A56" i="122"/>
  <c r="A57" i="122"/>
  <c r="A58" i="122"/>
  <c r="A59" i="122"/>
  <c r="A60" i="122"/>
  <c r="A61" i="122"/>
  <c r="A62" i="122"/>
  <c r="A63" i="122"/>
  <c r="A64" i="122"/>
  <c r="A65" i="122"/>
  <c r="A66" i="122"/>
  <c r="O27" i="122"/>
  <c r="N26" i="122"/>
  <c r="K26" i="122"/>
  <c r="O26" i="122"/>
  <c r="R26" i="122"/>
  <c r="M20" i="122"/>
  <c r="L20" i="122"/>
  <c r="J20" i="122"/>
  <c r="I20" i="122"/>
  <c r="H20" i="122"/>
  <c r="G20" i="122"/>
  <c r="F20" i="122"/>
  <c r="E20" i="122"/>
  <c r="D20" i="122"/>
  <c r="R19" i="122"/>
  <c r="S19" i="122"/>
  <c r="T19" i="122"/>
  <c r="U19" i="122"/>
  <c r="N19" i="122"/>
  <c r="K19" i="122"/>
  <c r="O19" i="122"/>
  <c r="R18" i="122"/>
  <c r="S18" i="122"/>
  <c r="T18" i="122"/>
  <c r="U18" i="122"/>
  <c r="N18" i="122"/>
  <c r="K18" i="122"/>
  <c r="O18" i="122"/>
  <c r="R17" i="122"/>
  <c r="S17" i="122"/>
  <c r="T17" i="122"/>
  <c r="U17" i="122"/>
  <c r="N17" i="122"/>
  <c r="K17" i="122"/>
  <c r="O17" i="122"/>
  <c r="R16" i="122"/>
  <c r="S16" i="122"/>
  <c r="T16" i="122"/>
  <c r="U16" i="122"/>
  <c r="N16" i="122"/>
  <c r="K16" i="122"/>
  <c r="O16" i="122"/>
  <c r="R15" i="122"/>
  <c r="S15" i="122"/>
  <c r="T15" i="122"/>
  <c r="U15" i="122"/>
  <c r="N15" i="122"/>
  <c r="K15" i="122"/>
  <c r="O15" i="122"/>
  <c r="A15" i="122"/>
  <c r="A16" i="122"/>
  <c r="A17" i="122"/>
  <c r="A18" i="122"/>
  <c r="A19" i="122"/>
  <c r="R14" i="122"/>
  <c r="S14" i="122"/>
  <c r="S20" i="122"/>
  <c r="R20" i="122"/>
  <c r="N14" i="122"/>
  <c r="K14" i="122"/>
  <c r="O14" i="122"/>
  <c r="K20" i="122"/>
  <c r="R13" i="122"/>
  <c r="T13" i="122"/>
  <c r="N13" i="122"/>
  <c r="K13" i="122"/>
  <c r="O13" i="122"/>
  <c r="M113" i="121"/>
  <c r="L113" i="121"/>
  <c r="J113" i="121"/>
  <c r="I113" i="121"/>
  <c r="H113" i="121"/>
  <c r="G113" i="121"/>
  <c r="F113" i="121"/>
  <c r="E113" i="121"/>
  <c r="D113" i="121"/>
  <c r="N112" i="121"/>
  <c r="K112" i="121"/>
  <c r="O112" i="121"/>
  <c r="R112" i="121"/>
  <c r="N111" i="121"/>
  <c r="K111" i="121"/>
  <c r="O111" i="121"/>
  <c r="R111" i="121"/>
  <c r="N110" i="121"/>
  <c r="K110" i="121"/>
  <c r="O110" i="121"/>
  <c r="R110" i="121"/>
  <c r="N109" i="121"/>
  <c r="K109" i="121"/>
  <c r="O109" i="121"/>
  <c r="R109" i="121"/>
  <c r="N108" i="121"/>
  <c r="K108" i="121"/>
  <c r="O108" i="121"/>
  <c r="R108" i="121"/>
  <c r="N107" i="121"/>
  <c r="K107" i="121"/>
  <c r="O107" i="121"/>
  <c r="R107" i="121"/>
  <c r="N106" i="121"/>
  <c r="K106" i="121"/>
  <c r="O106" i="121"/>
  <c r="R106" i="121"/>
  <c r="N105" i="121"/>
  <c r="K105" i="121"/>
  <c r="O105" i="121"/>
  <c r="R105" i="121"/>
  <c r="N104" i="121"/>
  <c r="K104" i="121"/>
  <c r="O104" i="121"/>
  <c r="R104" i="121"/>
  <c r="N103" i="121"/>
  <c r="K103" i="121"/>
  <c r="O103" i="121"/>
  <c r="R103" i="121"/>
  <c r="N102" i="121"/>
  <c r="K102" i="121"/>
  <c r="O102" i="121"/>
  <c r="R102" i="121"/>
  <c r="N101" i="121"/>
  <c r="K101" i="121"/>
  <c r="O101" i="121"/>
  <c r="R101" i="121"/>
  <c r="N100" i="121"/>
  <c r="K100" i="121"/>
  <c r="O100" i="121"/>
  <c r="R100" i="121"/>
  <c r="N99" i="121"/>
  <c r="K99" i="121"/>
  <c r="O99" i="121"/>
  <c r="R99" i="121"/>
  <c r="N98" i="121"/>
  <c r="K98" i="121"/>
  <c r="O98" i="121"/>
  <c r="R98" i="121"/>
  <c r="N97" i="121"/>
  <c r="K97" i="121"/>
  <c r="O97" i="121"/>
  <c r="R97" i="121"/>
  <c r="N96" i="121"/>
  <c r="K96" i="121"/>
  <c r="O96" i="121"/>
  <c r="R96" i="121"/>
  <c r="N95" i="121"/>
  <c r="K95" i="121"/>
  <c r="O95" i="121"/>
  <c r="R95" i="121"/>
  <c r="N94" i="121"/>
  <c r="K94" i="121"/>
  <c r="O94" i="121"/>
  <c r="R94" i="121"/>
  <c r="N93" i="121"/>
  <c r="K93" i="121"/>
  <c r="O93" i="121"/>
  <c r="R93" i="121"/>
  <c r="N92" i="121"/>
  <c r="K92" i="121"/>
  <c r="O92" i="121"/>
  <c r="R92" i="121"/>
  <c r="N91" i="121"/>
  <c r="K91" i="121"/>
  <c r="O91" i="121"/>
  <c r="R91" i="121"/>
  <c r="N90" i="121"/>
  <c r="K90" i="121"/>
  <c r="O90" i="121"/>
  <c r="R90" i="121"/>
  <c r="N89" i="121"/>
  <c r="K89" i="121"/>
  <c r="O89" i="121"/>
  <c r="R89" i="121"/>
  <c r="N88" i="121"/>
  <c r="K88" i="121"/>
  <c r="O88" i="121"/>
  <c r="R88" i="121"/>
  <c r="N87" i="121"/>
  <c r="K87" i="121"/>
  <c r="O87" i="121"/>
  <c r="R87" i="121"/>
  <c r="N86" i="121"/>
  <c r="K86" i="121"/>
  <c r="O86" i="121"/>
  <c r="R86" i="121"/>
  <c r="N85" i="121"/>
  <c r="O85" i="121"/>
  <c r="R85" i="121"/>
  <c r="N84" i="121"/>
  <c r="N83" i="121"/>
  <c r="N82" i="121"/>
  <c r="N81" i="121"/>
  <c r="N80" i="121"/>
  <c r="N79" i="121"/>
  <c r="N78" i="121"/>
  <c r="N77" i="121"/>
  <c r="N76" i="121"/>
  <c r="N75" i="121"/>
  <c r="N74" i="121"/>
  <c r="A74" i="121"/>
  <c r="A75" i="121"/>
  <c r="A76" i="121"/>
  <c r="A77" i="121"/>
  <c r="A78" i="121"/>
  <c r="A79" i="121"/>
  <c r="A80" i="121"/>
  <c r="A81" i="121"/>
  <c r="A82" i="121"/>
  <c r="A83" i="121"/>
  <c r="A84" i="121"/>
  <c r="A85" i="121"/>
  <c r="A86" i="121"/>
  <c r="A87" i="121"/>
  <c r="A88" i="121"/>
  <c r="A89" i="121"/>
  <c r="A90" i="121"/>
  <c r="A91" i="121"/>
  <c r="A92" i="121"/>
  <c r="A93" i="121"/>
  <c r="A94" i="121"/>
  <c r="A95" i="121"/>
  <c r="A96" i="121"/>
  <c r="A97" i="121"/>
  <c r="A98" i="121"/>
  <c r="A99" i="121"/>
  <c r="A100" i="121"/>
  <c r="A101" i="121"/>
  <c r="A102" i="121"/>
  <c r="A103" i="121"/>
  <c r="A104" i="121"/>
  <c r="A105" i="121"/>
  <c r="A106" i="121"/>
  <c r="A107" i="121"/>
  <c r="A108" i="121"/>
  <c r="A109" i="121"/>
  <c r="A110" i="121"/>
  <c r="A111" i="121"/>
  <c r="A112" i="121"/>
  <c r="N73" i="121"/>
  <c r="O73" i="121"/>
  <c r="N72" i="121"/>
  <c r="K72" i="121"/>
  <c r="O72" i="121"/>
  <c r="R72" i="121"/>
  <c r="M67" i="121"/>
  <c r="L67" i="121"/>
  <c r="J67" i="121"/>
  <c r="I67" i="121"/>
  <c r="H67" i="121"/>
  <c r="G67" i="121"/>
  <c r="F67" i="121"/>
  <c r="E67" i="121"/>
  <c r="D67" i="121"/>
  <c r="N66" i="121"/>
  <c r="K66" i="121"/>
  <c r="O66" i="121"/>
  <c r="R66" i="121"/>
  <c r="N65" i="121"/>
  <c r="K65" i="121"/>
  <c r="O65" i="121"/>
  <c r="R65" i="121"/>
  <c r="N64" i="121"/>
  <c r="K64" i="121"/>
  <c r="O64" i="121"/>
  <c r="R64" i="121"/>
  <c r="N63" i="121"/>
  <c r="K63" i="121"/>
  <c r="O63" i="121"/>
  <c r="R63" i="121"/>
  <c r="N62" i="121"/>
  <c r="K62" i="121"/>
  <c r="O62" i="121"/>
  <c r="R62" i="121"/>
  <c r="N61" i="121"/>
  <c r="K61" i="121"/>
  <c r="O61" i="121"/>
  <c r="R61" i="121"/>
  <c r="N60" i="121"/>
  <c r="K60" i="121"/>
  <c r="O60" i="121"/>
  <c r="R60" i="121"/>
  <c r="N59" i="121"/>
  <c r="K59" i="121"/>
  <c r="O59" i="121"/>
  <c r="R59" i="121"/>
  <c r="N58" i="121"/>
  <c r="K58" i="121"/>
  <c r="O58" i="121"/>
  <c r="R58" i="121"/>
  <c r="N57" i="121"/>
  <c r="K57" i="121"/>
  <c r="N56" i="121"/>
  <c r="K56" i="121"/>
  <c r="O56" i="121"/>
  <c r="R56" i="121"/>
  <c r="T56" i="121"/>
  <c r="N55" i="121"/>
  <c r="K55" i="121"/>
  <c r="N54" i="121"/>
  <c r="K54" i="121"/>
  <c r="O54" i="121"/>
  <c r="R54" i="121"/>
  <c r="T54" i="121"/>
  <c r="N53" i="121"/>
  <c r="K53" i="121"/>
  <c r="N52" i="121"/>
  <c r="K52" i="121"/>
  <c r="O52" i="121"/>
  <c r="R52" i="121"/>
  <c r="T52" i="121"/>
  <c r="N51" i="121"/>
  <c r="K51" i="121"/>
  <c r="O51" i="121"/>
  <c r="R51" i="121"/>
  <c r="T51" i="121"/>
  <c r="N50" i="121"/>
  <c r="K50" i="121"/>
  <c r="O50" i="121"/>
  <c r="R50" i="121"/>
  <c r="N49" i="121"/>
  <c r="K49" i="121"/>
  <c r="O49" i="121"/>
  <c r="R49" i="121"/>
  <c r="N48" i="121"/>
  <c r="K48" i="121"/>
  <c r="O48" i="121"/>
  <c r="R48" i="121"/>
  <c r="N47" i="121"/>
  <c r="K47" i="121"/>
  <c r="O47" i="121"/>
  <c r="R47" i="121"/>
  <c r="N46" i="121"/>
  <c r="K46" i="121"/>
  <c r="O46" i="121"/>
  <c r="R46" i="121"/>
  <c r="N45" i="121"/>
  <c r="K45" i="121"/>
  <c r="O45" i="121"/>
  <c r="R45" i="121"/>
  <c r="N44" i="121"/>
  <c r="K44" i="121"/>
  <c r="O44" i="121"/>
  <c r="R44" i="121"/>
  <c r="N43" i="121"/>
  <c r="K43" i="121"/>
  <c r="O43" i="121"/>
  <c r="R43" i="121"/>
  <c r="N42" i="121"/>
  <c r="K42" i="121"/>
  <c r="O42" i="121"/>
  <c r="R42" i="121"/>
  <c r="N41" i="121"/>
  <c r="K41" i="121"/>
  <c r="O41" i="121"/>
  <c r="R41" i="121"/>
  <c r="N40" i="121"/>
  <c r="K40" i="121"/>
  <c r="O40" i="121"/>
  <c r="R40" i="121"/>
  <c r="N39" i="121"/>
  <c r="K39" i="121"/>
  <c r="O39" i="121"/>
  <c r="R39" i="121"/>
  <c r="N38" i="121"/>
  <c r="K38" i="121"/>
  <c r="O38" i="121"/>
  <c r="R38" i="121"/>
  <c r="N37" i="121"/>
  <c r="K37" i="121"/>
  <c r="O37" i="121"/>
  <c r="R37" i="121"/>
  <c r="N36" i="121"/>
  <c r="K36" i="121"/>
  <c r="O36" i="121"/>
  <c r="R36" i="121"/>
  <c r="N35" i="121"/>
  <c r="K35" i="121"/>
  <c r="O35" i="121"/>
  <c r="R35" i="121"/>
  <c r="N34" i="121"/>
  <c r="K34" i="121"/>
  <c r="O34" i="121"/>
  <c r="R34" i="121"/>
  <c r="N33" i="121"/>
  <c r="K33" i="121"/>
  <c r="O33" i="121"/>
  <c r="R33" i="121"/>
  <c r="N32" i="121"/>
  <c r="O32" i="121"/>
  <c r="R32" i="121"/>
  <c r="N31" i="121"/>
  <c r="O31" i="121"/>
  <c r="R31" i="121"/>
  <c r="N30" i="121"/>
  <c r="O30" i="121"/>
  <c r="R30" i="121"/>
  <c r="N29" i="121"/>
  <c r="O29" i="121"/>
  <c r="R29" i="121"/>
  <c r="N28" i="121"/>
  <c r="O28" i="121"/>
  <c r="R28" i="121"/>
  <c r="A28" i="121"/>
  <c r="A29" i="121"/>
  <c r="A30" i="121"/>
  <c r="A31" i="121"/>
  <c r="A32" i="121"/>
  <c r="A33" i="121"/>
  <c r="A34" i="121"/>
  <c r="A35" i="121"/>
  <c r="A36" i="121"/>
  <c r="A37" i="121"/>
  <c r="A38" i="121"/>
  <c r="A39" i="121"/>
  <c r="A40" i="121"/>
  <c r="A41" i="121"/>
  <c r="A42" i="121"/>
  <c r="A43" i="121"/>
  <c r="A44" i="121"/>
  <c r="A45" i="121"/>
  <c r="A46" i="121"/>
  <c r="A47" i="121"/>
  <c r="A48" i="121"/>
  <c r="A49" i="121"/>
  <c r="A50" i="121"/>
  <c r="A51" i="121"/>
  <c r="A52" i="121"/>
  <c r="A53" i="121"/>
  <c r="A54" i="121"/>
  <c r="A55" i="121"/>
  <c r="A56" i="121"/>
  <c r="A57" i="121"/>
  <c r="A58" i="121"/>
  <c r="A59" i="121"/>
  <c r="A60" i="121"/>
  <c r="A61" i="121"/>
  <c r="A62" i="121"/>
  <c r="A63" i="121"/>
  <c r="A64" i="121"/>
  <c r="A65" i="121"/>
  <c r="A66" i="121"/>
  <c r="N27" i="121"/>
  <c r="N67" i="121"/>
  <c r="K67" i="121"/>
  <c r="N26" i="121"/>
  <c r="K26" i="121"/>
  <c r="O26" i="121"/>
  <c r="R26" i="121"/>
  <c r="M20" i="121"/>
  <c r="L20" i="121"/>
  <c r="J20" i="121"/>
  <c r="I20" i="121"/>
  <c r="H20" i="121"/>
  <c r="G20" i="121"/>
  <c r="F20" i="121"/>
  <c r="E20" i="121"/>
  <c r="D20" i="121"/>
  <c r="R19" i="121"/>
  <c r="S19" i="121"/>
  <c r="T19" i="121"/>
  <c r="U19" i="121"/>
  <c r="N19" i="121"/>
  <c r="K19" i="121"/>
  <c r="O19" i="121"/>
  <c r="R18" i="121"/>
  <c r="S18" i="121"/>
  <c r="T18" i="121"/>
  <c r="U18" i="121"/>
  <c r="N18" i="121"/>
  <c r="K18" i="121"/>
  <c r="O18" i="121"/>
  <c r="R17" i="121"/>
  <c r="S17" i="121"/>
  <c r="T17" i="121"/>
  <c r="U17" i="121"/>
  <c r="N17" i="121"/>
  <c r="K17" i="121"/>
  <c r="O17" i="121"/>
  <c r="R16" i="121"/>
  <c r="S16" i="121"/>
  <c r="T16" i="121"/>
  <c r="U16" i="121"/>
  <c r="N16" i="121"/>
  <c r="K16" i="121"/>
  <c r="O16" i="121"/>
  <c r="R15" i="121"/>
  <c r="S15" i="121"/>
  <c r="T15" i="121"/>
  <c r="U15" i="121"/>
  <c r="N15" i="121"/>
  <c r="K15" i="121"/>
  <c r="O15" i="121"/>
  <c r="A15" i="121"/>
  <c r="A16" i="121"/>
  <c r="A17" i="121"/>
  <c r="A18" i="121"/>
  <c r="A19" i="121"/>
  <c r="R14" i="121"/>
  <c r="S14" i="121"/>
  <c r="S20" i="121"/>
  <c r="R20" i="121"/>
  <c r="N14" i="121"/>
  <c r="N20" i="121"/>
  <c r="K14" i="121"/>
  <c r="K20" i="121"/>
  <c r="R13" i="121"/>
  <c r="T13" i="121"/>
  <c r="N13" i="121"/>
  <c r="K13" i="121"/>
  <c r="O13" i="121"/>
  <c r="M113" i="120"/>
  <c r="L113" i="120"/>
  <c r="J113" i="120"/>
  <c r="I113" i="120"/>
  <c r="H113" i="120"/>
  <c r="G113" i="120"/>
  <c r="F113" i="120"/>
  <c r="E113" i="120"/>
  <c r="D113" i="120"/>
  <c r="N112" i="120"/>
  <c r="K112" i="120"/>
  <c r="O112" i="120"/>
  <c r="R112" i="120"/>
  <c r="N111" i="120"/>
  <c r="K111" i="120"/>
  <c r="O111" i="120"/>
  <c r="R111" i="120"/>
  <c r="N110" i="120"/>
  <c r="K110" i="120"/>
  <c r="O110" i="120"/>
  <c r="R110" i="120"/>
  <c r="N109" i="120"/>
  <c r="K109" i="120"/>
  <c r="O109" i="120"/>
  <c r="R109" i="120"/>
  <c r="N108" i="120"/>
  <c r="K108" i="120"/>
  <c r="O108" i="120"/>
  <c r="R108" i="120"/>
  <c r="N107" i="120"/>
  <c r="K107" i="120"/>
  <c r="O107" i="120"/>
  <c r="R107" i="120"/>
  <c r="N106" i="120"/>
  <c r="K106" i="120"/>
  <c r="O106" i="120"/>
  <c r="R106" i="120"/>
  <c r="N105" i="120"/>
  <c r="K105" i="120"/>
  <c r="O105" i="120"/>
  <c r="R105" i="120"/>
  <c r="N104" i="120"/>
  <c r="K104" i="120"/>
  <c r="O104" i="120"/>
  <c r="R104" i="120"/>
  <c r="N103" i="120"/>
  <c r="K103" i="120"/>
  <c r="O103" i="120"/>
  <c r="R103" i="120"/>
  <c r="N102" i="120"/>
  <c r="K102" i="120"/>
  <c r="O102" i="120"/>
  <c r="R102" i="120"/>
  <c r="N101" i="120"/>
  <c r="K101" i="120"/>
  <c r="O101" i="120"/>
  <c r="R101" i="120"/>
  <c r="N100" i="120"/>
  <c r="K100" i="120"/>
  <c r="O100" i="120"/>
  <c r="R100" i="120"/>
  <c r="N99" i="120"/>
  <c r="K99" i="120"/>
  <c r="O99" i="120"/>
  <c r="R99" i="120"/>
  <c r="N98" i="120"/>
  <c r="K98" i="120"/>
  <c r="O98" i="120"/>
  <c r="R98" i="120"/>
  <c r="N97" i="120"/>
  <c r="K97" i="120"/>
  <c r="O97" i="120"/>
  <c r="R97" i="120"/>
  <c r="N96" i="120"/>
  <c r="K96" i="120"/>
  <c r="O96" i="120"/>
  <c r="R96" i="120"/>
  <c r="N95" i="120"/>
  <c r="K95" i="120"/>
  <c r="O95" i="120"/>
  <c r="R95" i="120"/>
  <c r="N94" i="120"/>
  <c r="K94" i="120"/>
  <c r="O94" i="120"/>
  <c r="R94" i="120"/>
  <c r="N93" i="120"/>
  <c r="K93" i="120"/>
  <c r="O93" i="120"/>
  <c r="R93" i="120"/>
  <c r="N92" i="120"/>
  <c r="K92" i="120"/>
  <c r="O92" i="120"/>
  <c r="R92" i="120"/>
  <c r="N91" i="120"/>
  <c r="K91" i="120"/>
  <c r="O91" i="120"/>
  <c r="R91" i="120"/>
  <c r="N90" i="120"/>
  <c r="K90" i="120"/>
  <c r="O90" i="120"/>
  <c r="R90" i="120"/>
  <c r="N89" i="120"/>
  <c r="K89" i="120"/>
  <c r="O89" i="120"/>
  <c r="R89" i="120"/>
  <c r="N88" i="120"/>
  <c r="K88" i="120"/>
  <c r="O88" i="120"/>
  <c r="R88" i="120"/>
  <c r="N87" i="120"/>
  <c r="K87" i="120"/>
  <c r="O87" i="120"/>
  <c r="R87" i="120"/>
  <c r="T87" i="120"/>
  <c r="S87" i="120"/>
  <c r="U87" i="120"/>
  <c r="N86" i="120"/>
  <c r="K86" i="120"/>
  <c r="N85" i="120"/>
  <c r="K85" i="120"/>
  <c r="N84" i="120"/>
  <c r="K84" i="120"/>
  <c r="N83" i="120"/>
  <c r="K83" i="120"/>
  <c r="N82" i="120"/>
  <c r="N81" i="120"/>
  <c r="O81" i="120"/>
  <c r="R81" i="120"/>
  <c r="N80" i="120"/>
  <c r="O80" i="120"/>
  <c r="R80" i="120"/>
  <c r="N79" i="120"/>
  <c r="O79" i="120"/>
  <c r="R79" i="120"/>
  <c r="N78" i="120"/>
  <c r="O78" i="120"/>
  <c r="R78" i="120"/>
  <c r="N77" i="120"/>
  <c r="O77" i="120"/>
  <c r="R77" i="120"/>
  <c r="N76" i="120"/>
  <c r="O76" i="120"/>
  <c r="R76" i="120"/>
  <c r="N75" i="120"/>
  <c r="O75" i="120"/>
  <c r="R75" i="120"/>
  <c r="N74" i="120"/>
  <c r="O74" i="120"/>
  <c r="R74" i="120"/>
  <c r="A74" i="120"/>
  <c r="A75" i="120"/>
  <c r="A76" i="120"/>
  <c r="A77" i="120"/>
  <c r="A78" i="120"/>
  <c r="A79" i="120"/>
  <c r="A80" i="120"/>
  <c r="A81" i="120"/>
  <c r="A82" i="120"/>
  <c r="A83" i="120"/>
  <c r="A84" i="120"/>
  <c r="A85" i="120"/>
  <c r="A86" i="120"/>
  <c r="A87" i="120"/>
  <c r="A88" i="120"/>
  <c r="A89" i="120"/>
  <c r="A90" i="120"/>
  <c r="A91" i="120"/>
  <c r="A92" i="120"/>
  <c r="A93" i="120"/>
  <c r="A94" i="120"/>
  <c r="A95" i="120"/>
  <c r="A96" i="120"/>
  <c r="A97" i="120"/>
  <c r="A98" i="120"/>
  <c r="A99" i="120"/>
  <c r="A100" i="120"/>
  <c r="A101" i="120"/>
  <c r="A102" i="120"/>
  <c r="A103" i="120"/>
  <c r="A104" i="120"/>
  <c r="A105" i="120"/>
  <c r="A106" i="120"/>
  <c r="A107" i="120"/>
  <c r="A108" i="120"/>
  <c r="A109" i="120"/>
  <c r="A110" i="120"/>
  <c r="A111" i="120"/>
  <c r="A112" i="120"/>
  <c r="N73" i="120"/>
  <c r="N72" i="120"/>
  <c r="K72" i="120"/>
  <c r="O72" i="120"/>
  <c r="R72" i="120"/>
  <c r="M67" i="120"/>
  <c r="L67" i="120"/>
  <c r="J67" i="120"/>
  <c r="I67" i="120"/>
  <c r="H67" i="120"/>
  <c r="G67" i="120"/>
  <c r="F67" i="120"/>
  <c r="E67" i="120"/>
  <c r="D67" i="120"/>
  <c r="N66" i="120"/>
  <c r="K66" i="120"/>
  <c r="O66" i="120"/>
  <c r="R66" i="120"/>
  <c r="N65" i="120"/>
  <c r="K65" i="120"/>
  <c r="O65" i="120"/>
  <c r="R65" i="120"/>
  <c r="N64" i="120"/>
  <c r="K64" i="120"/>
  <c r="O64" i="120"/>
  <c r="R64" i="120"/>
  <c r="N63" i="120"/>
  <c r="K63" i="120"/>
  <c r="O63" i="120"/>
  <c r="R63" i="120"/>
  <c r="N62" i="120"/>
  <c r="K62" i="120"/>
  <c r="O62" i="120"/>
  <c r="R62" i="120"/>
  <c r="N61" i="120"/>
  <c r="K61" i="120"/>
  <c r="O61" i="120"/>
  <c r="R61" i="120"/>
  <c r="N60" i="120"/>
  <c r="K60" i="120"/>
  <c r="O60" i="120"/>
  <c r="R60" i="120"/>
  <c r="N59" i="120"/>
  <c r="K59" i="120"/>
  <c r="O59" i="120"/>
  <c r="R59" i="120"/>
  <c r="N58" i="120"/>
  <c r="K58" i="120"/>
  <c r="O58" i="120"/>
  <c r="R58" i="120"/>
  <c r="N57" i="120"/>
  <c r="K57" i="120"/>
  <c r="O57" i="120"/>
  <c r="R57" i="120"/>
  <c r="N56" i="120"/>
  <c r="K56" i="120"/>
  <c r="O56" i="120"/>
  <c r="R56" i="120"/>
  <c r="N55" i="120"/>
  <c r="K55" i="120"/>
  <c r="O55" i="120"/>
  <c r="R55" i="120"/>
  <c r="N54" i="120"/>
  <c r="K54" i="120"/>
  <c r="O54" i="120"/>
  <c r="R54" i="120"/>
  <c r="N53" i="120"/>
  <c r="K53" i="120"/>
  <c r="O53" i="120"/>
  <c r="R53" i="120"/>
  <c r="N52" i="120"/>
  <c r="K52" i="120"/>
  <c r="O52" i="120"/>
  <c r="R52" i="120"/>
  <c r="N51" i="120"/>
  <c r="K51" i="120"/>
  <c r="O51" i="120"/>
  <c r="R51" i="120"/>
  <c r="N50" i="120"/>
  <c r="K50" i="120"/>
  <c r="O50" i="120"/>
  <c r="R50" i="120"/>
  <c r="N49" i="120"/>
  <c r="K49" i="120"/>
  <c r="O49" i="120"/>
  <c r="R49" i="120"/>
  <c r="N48" i="120"/>
  <c r="K48" i="120"/>
  <c r="O48" i="120"/>
  <c r="R48" i="120"/>
  <c r="N47" i="120"/>
  <c r="K47" i="120"/>
  <c r="O47" i="120"/>
  <c r="R47" i="120"/>
  <c r="N46" i="120"/>
  <c r="K46" i="120"/>
  <c r="O46" i="120"/>
  <c r="R46" i="120"/>
  <c r="N45" i="120"/>
  <c r="K45" i="120"/>
  <c r="O45" i="120"/>
  <c r="R45" i="120"/>
  <c r="N44" i="120"/>
  <c r="K44" i="120"/>
  <c r="O44" i="120"/>
  <c r="R44" i="120"/>
  <c r="N43" i="120"/>
  <c r="K43" i="120"/>
  <c r="O43" i="120"/>
  <c r="R43" i="120"/>
  <c r="N42" i="120"/>
  <c r="K42" i="120"/>
  <c r="O42" i="120"/>
  <c r="R42" i="120"/>
  <c r="N41" i="120"/>
  <c r="K41" i="120"/>
  <c r="O41" i="120"/>
  <c r="R41" i="120"/>
  <c r="N40" i="120"/>
  <c r="K40" i="120"/>
  <c r="N39" i="120"/>
  <c r="K39" i="120"/>
  <c r="K29" i="120"/>
  <c r="K30" i="120"/>
  <c r="K31" i="120"/>
  <c r="K32" i="120"/>
  <c r="K33" i="120"/>
  <c r="K34" i="120"/>
  <c r="K67" i="120"/>
  <c r="R38" i="120"/>
  <c r="R37" i="120"/>
  <c r="R36" i="120"/>
  <c r="S36" i="120"/>
  <c r="R35" i="120"/>
  <c r="S35" i="120"/>
  <c r="N34" i="120"/>
  <c r="N33" i="120"/>
  <c r="O33" i="120"/>
  <c r="R33" i="120"/>
  <c r="S33" i="120"/>
  <c r="N32" i="120"/>
  <c r="N31" i="120"/>
  <c r="N30" i="120"/>
  <c r="N29" i="120"/>
  <c r="N28" i="120"/>
  <c r="O28" i="120"/>
  <c r="R28" i="120"/>
  <c r="A28" i="120"/>
  <c r="A29" i="120"/>
  <c r="A30" i="120"/>
  <c r="A31" i="120"/>
  <c r="A32" i="120"/>
  <c r="A33" i="120"/>
  <c r="A34" i="120"/>
  <c r="A35" i="120"/>
  <c r="A36" i="120"/>
  <c r="A37" i="120"/>
  <c r="A38" i="120"/>
  <c r="A39" i="120"/>
  <c r="A40" i="120"/>
  <c r="A41" i="120"/>
  <c r="A42" i="120"/>
  <c r="A43" i="120"/>
  <c r="A44" i="120"/>
  <c r="A45" i="120"/>
  <c r="A46" i="120"/>
  <c r="A47" i="120"/>
  <c r="A48" i="120"/>
  <c r="A49" i="120"/>
  <c r="A50" i="120"/>
  <c r="A51" i="120"/>
  <c r="A52" i="120"/>
  <c r="A53" i="120"/>
  <c r="A54" i="120"/>
  <c r="A55" i="120"/>
  <c r="A56" i="120"/>
  <c r="A57" i="120"/>
  <c r="A58" i="120"/>
  <c r="A59" i="120"/>
  <c r="A60" i="120"/>
  <c r="A61" i="120"/>
  <c r="A62" i="120"/>
  <c r="A63" i="120"/>
  <c r="A64" i="120"/>
  <c r="A65" i="120"/>
  <c r="A66" i="120"/>
  <c r="N27" i="120"/>
  <c r="N26" i="120"/>
  <c r="K26" i="120"/>
  <c r="O26" i="120"/>
  <c r="R26" i="120"/>
  <c r="M20" i="120"/>
  <c r="L20" i="120"/>
  <c r="J20" i="120"/>
  <c r="I20" i="120"/>
  <c r="H20" i="120"/>
  <c r="G20" i="120"/>
  <c r="F20" i="120"/>
  <c r="E20" i="120"/>
  <c r="D20" i="120"/>
  <c r="R19" i="120"/>
  <c r="T19" i="120"/>
  <c r="S19" i="120"/>
  <c r="U19" i="120"/>
  <c r="N19" i="120"/>
  <c r="K19" i="120"/>
  <c r="O19" i="120"/>
  <c r="R18" i="120"/>
  <c r="S18" i="120"/>
  <c r="N18" i="120"/>
  <c r="K18" i="120"/>
  <c r="O18" i="120"/>
  <c r="R17" i="120"/>
  <c r="T17" i="120"/>
  <c r="S17" i="120"/>
  <c r="U17" i="120"/>
  <c r="N17" i="120"/>
  <c r="K17" i="120"/>
  <c r="O17" i="120"/>
  <c r="R16" i="120"/>
  <c r="T16" i="120"/>
  <c r="N16" i="120"/>
  <c r="K16" i="120"/>
  <c r="O16" i="120"/>
  <c r="R15" i="120"/>
  <c r="T15" i="120"/>
  <c r="N15" i="120"/>
  <c r="K15" i="120"/>
  <c r="O15" i="120"/>
  <c r="A15" i="120"/>
  <c r="A16" i="120"/>
  <c r="A17" i="120"/>
  <c r="A18" i="120"/>
  <c r="A19" i="120"/>
  <c r="R14" i="120"/>
  <c r="T14" i="120"/>
  <c r="N14" i="120"/>
  <c r="K14" i="120"/>
  <c r="K20" i="120"/>
  <c r="R13" i="120"/>
  <c r="S13" i="120"/>
  <c r="T13" i="120"/>
  <c r="U13" i="120"/>
  <c r="N13" i="120"/>
  <c r="K13" i="120"/>
  <c r="O13" i="120"/>
  <c r="D113" i="119"/>
  <c r="D67" i="119"/>
  <c r="D20" i="119"/>
  <c r="D115" i="119"/>
  <c r="M113" i="119"/>
  <c r="M67" i="119"/>
  <c r="M20" i="119"/>
  <c r="M115" i="119"/>
  <c r="L113" i="119"/>
  <c r="L67" i="119"/>
  <c r="L20" i="119"/>
  <c r="L115" i="119"/>
  <c r="J113" i="119"/>
  <c r="I113" i="119"/>
  <c r="H113" i="119"/>
  <c r="G113" i="119"/>
  <c r="F113" i="119"/>
  <c r="E113" i="119"/>
  <c r="N112" i="119"/>
  <c r="K112" i="119"/>
  <c r="N111" i="119"/>
  <c r="K111" i="119"/>
  <c r="N110" i="119"/>
  <c r="K110" i="119"/>
  <c r="O110" i="119"/>
  <c r="R110" i="119"/>
  <c r="N109" i="119"/>
  <c r="K109" i="119"/>
  <c r="N108" i="119"/>
  <c r="K108" i="119"/>
  <c r="N107" i="119"/>
  <c r="K107" i="119"/>
  <c r="O107" i="119"/>
  <c r="R107" i="119"/>
  <c r="N106" i="119"/>
  <c r="K106" i="119"/>
  <c r="O106" i="119"/>
  <c r="R106" i="119"/>
  <c r="N105" i="119"/>
  <c r="K105" i="119"/>
  <c r="N104" i="119"/>
  <c r="K104" i="119"/>
  <c r="N103" i="119"/>
  <c r="K103" i="119"/>
  <c r="N102" i="119"/>
  <c r="K102" i="119"/>
  <c r="O102" i="119"/>
  <c r="R102" i="119"/>
  <c r="N101" i="119"/>
  <c r="K101" i="119"/>
  <c r="N100" i="119"/>
  <c r="K100" i="119"/>
  <c r="N99" i="119"/>
  <c r="K99" i="119"/>
  <c r="O99" i="119"/>
  <c r="R99" i="119"/>
  <c r="N98" i="119"/>
  <c r="K98" i="119"/>
  <c r="O98" i="119"/>
  <c r="R98" i="119"/>
  <c r="N97" i="119"/>
  <c r="K97" i="119"/>
  <c r="N96" i="119"/>
  <c r="K96" i="119"/>
  <c r="N95" i="119"/>
  <c r="K95" i="119"/>
  <c r="N94" i="119"/>
  <c r="K94" i="119"/>
  <c r="O94" i="119"/>
  <c r="R94" i="119"/>
  <c r="N93" i="119"/>
  <c r="K93" i="119"/>
  <c r="N92" i="119"/>
  <c r="K92" i="119"/>
  <c r="N91" i="119"/>
  <c r="K91" i="119"/>
  <c r="O91" i="119"/>
  <c r="R91" i="119"/>
  <c r="N90" i="119"/>
  <c r="K90" i="119"/>
  <c r="O90" i="119"/>
  <c r="R90" i="119"/>
  <c r="N89" i="119"/>
  <c r="K89" i="119"/>
  <c r="N88" i="119"/>
  <c r="K88" i="119"/>
  <c r="N87" i="119"/>
  <c r="K87" i="119"/>
  <c r="N86" i="119"/>
  <c r="K86" i="119"/>
  <c r="O86" i="119"/>
  <c r="R86" i="119"/>
  <c r="N85" i="119"/>
  <c r="K85" i="119"/>
  <c r="N84" i="119"/>
  <c r="K84" i="119"/>
  <c r="N83" i="119"/>
  <c r="K83" i="119"/>
  <c r="O83" i="119"/>
  <c r="R83" i="119"/>
  <c r="N82" i="119"/>
  <c r="K82" i="119"/>
  <c r="O82" i="119"/>
  <c r="R82" i="119"/>
  <c r="N81" i="119"/>
  <c r="K81" i="119"/>
  <c r="N80" i="119"/>
  <c r="K80" i="119"/>
  <c r="N79" i="119"/>
  <c r="K79" i="119"/>
  <c r="N78" i="119"/>
  <c r="K78" i="119"/>
  <c r="O78" i="119"/>
  <c r="R78" i="119"/>
  <c r="N77" i="119"/>
  <c r="K77" i="119"/>
  <c r="N76" i="119"/>
  <c r="K76" i="119"/>
  <c r="A74" i="119"/>
  <c r="A75" i="119"/>
  <c r="A76" i="119"/>
  <c r="A77" i="119"/>
  <c r="A78" i="119"/>
  <c r="A79" i="119"/>
  <c r="A80" i="119"/>
  <c r="A81" i="119"/>
  <c r="A82" i="119"/>
  <c r="A83" i="119"/>
  <c r="A84" i="119"/>
  <c r="A85" i="119"/>
  <c r="A86" i="119"/>
  <c r="A87" i="119"/>
  <c r="A88" i="119"/>
  <c r="A89" i="119"/>
  <c r="A90" i="119"/>
  <c r="A91" i="119"/>
  <c r="A92" i="119"/>
  <c r="A93" i="119"/>
  <c r="A94" i="119"/>
  <c r="A95" i="119"/>
  <c r="A96" i="119"/>
  <c r="A97" i="119"/>
  <c r="A98" i="119"/>
  <c r="A99" i="119"/>
  <c r="A100" i="119"/>
  <c r="A101" i="119"/>
  <c r="A102" i="119"/>
  <c r="A103" i="119"/>
  <c r="A104" i="119"/>
  <c r="A105" i="119"/>
  <c r="A106" i="119"/>
  <c r="A107" i="119"/>
  <c r="A108" i="119"/>
  <c r="A109" i="119"/>
  <c r="A110" i="119"/>
  <c r="A111" i="119"/>
  <c r="A112" i="119"/>
  <c r="N75" i="119"/>
  <c r="K75" i="119"/>
  <c r="O75" i="119"/>
  <c r="R75" i="119"/>
  <c r="N74" i="119"/>
  <c r="K74" i="119"/>
  <c r="O74" i="119"/>
  <c r="R74" i="119"/>
  <c r="N73" i="119"/>
  <c r="K73" i="119"/>
  <c r="O73" i="119"/>
  <c r="N72" i="119"/>
  <c r="K72" i="119"/>
  <c r="J67" i="119"/>
  <c r="I67" i="119"/>
  <c r="H67" i="119"/>
  <c r="G67" i="119"/>
  <c r="F67" i="119"/>
  <c r="E67" i="119"/>
  <c r="E20" i="119"/>
  <c r="E115" i="119"/>
  <c r="N66" i="119"/>
  <c r="K66" i="119"/>
  <c r="O66" i="119"/>
  <c r="R66" i="119"/>
  <c r="N65" i="119"/>
  <c r="K65" i="119"/>
  <c r="N64" i="119"/>
  <c r="K64" i="119"/>
  <c r="N63" i="119"/>
  <c r="K63" i="119"/>
  <c r="N62" i="119"/>
  <c r="K62" i="119"/>
  <c r="O62" i="119"/>
  <c r="R62" i="119"/>
  <c r="N61" i="119"/>
  <c r="K61" i="119"/>
  <c r="N60" i="119"/>
  <c r="K60" i="119"/>
  <c r="N59" i="119"/>
  <c r="K59" i="119"/>
  <c r="N58" i="119"/>
  <c r="K58" i="119"/>
  <c r="O58" i="119"/>
  <c r="R58" i="119"/>
  <c r="N57" i="119"/>
  <c r="K57" i="119"/>
  <c r="N56" i="119"/>
  <c r="K56" i="119"/>
  <c r="N55" i="119"/>
  <c r="K55" i="119"/>
  <c r="N54" i="119"/>
  <c r="K54" i="119"/>
  <c r="O54" i="119"/>
  <c r="R54" i="119"/>
  <c r="N53" i="119"/>
  <c r="K53" i="119"/>
  <c r="N52" i="119"/>
  <c r="K52" i="119"/>
  <c r="N51" i="119"/>
  <c r="K51" i="119"/>
  <c r="N50" i="119"/>
  <c r="K50" i="119"/>
  <c r="O50" i="119"/>
  <c r="R50" i="119"/>
  <c r="N49" i="119"/>
  <c r="K49" i="119"/>
  <c r="N48" i="119"/>
  <c r="K48" i="119"/>
  <c r="N47" i="119"/>
  <c r="K47" i="119"/>
  <c r="N46" i="119"/>
  <c r="K46" i="119"/>
  <c r="O46" i="119"/>
  <c r="R46" i="119"/>
  <c r="N45" i="119"/>
  <c r="K45" i="119"/>
  <c r="N44" i="119"/>
  <c r="K44" i="119"/>
  <c r="N43" i="119"/>
  <c r="K43" i="119"/>
  <c r="N42" i="119"/>
  <c r="K42" i="119"/>
  <c r="O42" i="119"/>
  <c r="R42" i="119"/>
  <c r="N41" i="119"/>
  <c r="K41" i="119"/>
  <c r="N40" i="119"/>
  <c r="K40" i="119"/>
  <c r="N39" i="119"/>
  <c r="K39" i="119"/>
  <c r="N38" i="119"/>
  <c r="K38" i="119"/>
  <c r="O38" i="119"/>
  <c r="R38" i="119"/>
  <c r="N37" i="119"/>
  <c r="K37" i="119"/>
  <c r="N36" i="119"/>
  <c r="K36" i="119"/>
  <c r="N35" i="119"/>
  <c r="K35" i="119"/>
  <c r="N34" i="119"/>
  <c r="K34" i="119"/>
  <c r="O34" i="119"/>
  <c r="R34" i="119"/>
  <c r="N33" i="119"/>
  <c r="K33" i="119"/>
  <c r="N32" i="119"/>
  <c r="K32" i="119"/>
  <c r="N31" i="119"/>
  <c r="K31" i="119"/>
  <c r="N30" i="119"/>
  <c r="K30" i="119"/>
  <c r="O30" i="119"/>
  <c r="R30" i="119"/>
  <c r="N29" i="119"/>
  <c r="K29" i="119"/>
  <c r="A28" i="119"/>
  <c r="A29" i="119"/>
  <c r="A30" i="119"/>
  <c r="A31" i="119"/>
  <c r="A32" i="119"/>
  <c r="A33" i="119"/>
  <c r="A34" i="119"/>
  <c r="A35" i="119"/>
  <c r="A36" i="119"/>
  <c r="A37" i="119"/>
  <c r="A38" i="119"/>
  <c r="A39" i="119"/>
  <c r="A40" i="119"/>
  <c r="A41" i="119"/>
  <c r="A42" i="119"/>
  <c r="A43" i="119"/>
  <c r="A44" i="119"/>
  <c r="A45" i="119"/>
  <c r="A46" i="119"/>
  <c r="A47" i="119"/>
  <c r="A48" i="119"/>
  <c r="A49" i="119"/>
  <c r="A50" i="119"/>
  <c r="A51" i="119"/>
  <c r="A52" i="119"/>
  <c r="A53" i="119"/>
  <c r="A54" i="119"/>
  <c r="A55" i="119"/>
  <c r="A56" i="119"/>
  <c r="A57" i="119"/>
  <c r="A58" i="119"/>
  <c r="A59" i="119"/>
  <c r="A60" i="119"/>
  <c r="A61" i="119"/>
  <c r="A62" i="119"/>
  <c r="A63" i="119"/>
  <c r="A64" i="119"/>
  <c r="A65" i="119"/>
  <c r="A66" i="119"/>
  <c r="N28" i="119"/>
  <c r="K28" i="119"/>
  <c r="N27" i="119"/>
  <c r="K27" i="119"/>
  <c r="N26" i="119"/>
  <c r="K26" i="119"/>
  <c r="O26" i="119"/>
  <c r="R26" i="119"/>
  <c r="K14" i="119"/>
  <c r="K15" i="119"/>
  <c r="K16" i="119"/>
  <c r="K17" i="119"/>
  <c r="K18" i="119"/>
  <c r="K19" i="119"/>
  <c r="K20" i="119"/>
  <c r="J20" i="119"/>
  <c r="I20" i="119"/>
  <c r="H20" i="119"/>
  <c r="G20" i="119"/>
  <c r="F20" i="119"/>
  <c r="R19" i="119"/>
  <c r="S19" i="119"/>
  <c r="N19" i="119"/>
  <c r="O19" i="119"/>
  <c r="R18" i="119"/>
  <c r="T18" i="119"/>
  <c r="S18" i="119"/>
  <c r="U18" i="119"/>
  <c r="N18" i="119"/>
  <c r="O18" i="119"/>
  <c r="R17" i="119"/>
  <c r="S17" i="119"/>
  <c r="N17" i="119"/>
  <c r="O17" i="119"/>
  <c r="A15" i="119"/>
  <c r="A16" i="119"/>
  <c r="A17" i="119"/>
  <c r="A18" i="119"/>
  <c r="A19" i="119"/>
  <c r="R16" i="119"/>
  <c r="S16" i="119"/>
  <c r="N16" i="119"/>
  <c r="O16" i="119"/>
  <c r="R15" i="119"/>
  <c r="S15" i="119"/>
  <c r="N15" i="119"/>
  <c r="O15" i="119"/>
  <c r="R14" i="119"/>
  <c r="T14" i="119"/>
  <c r="S14" i="119"/>
  <c r="S20" i="119"/>
  <c r="N14" i="119"/>
  <c r="N20" i="119"/>
  <c r="R13" i="119"/>
  <c r="T13" i="119"/>
  <c r="S13" i="119"/>
  <c r="U13" i="119"/>
  <c r="N13" i="119"/>
  <c r="K13" i="119"/>
  <c r="O13" i="119"/>
  <c r="M113" i="118"/>
  <c r="L113" i="118"/>
  <c r="J113" i="118"/>
  <c r="I113" i="118"/>
  <c r="H113" i="118"/>
  <c r="G113" i="118"/>
  <c r="F113" i="118"/>
  <c r="E113" i="118"/>
  <c r="D113" i="118"/>
  <c r="N112" i="118"/>
  <c r="K112" i="118"/>
  <c r="O112" i="118"/>
  <c r="R112" i="118"/>
  <c r="N111" i="118"/>
  <c r="K111" i="118"/>
  <c r="O111" i="118"/>
  <c r="R111" i="118"/>
  <c r="N110" i="118"/>
  <c r="K110" i="118"/>
  <c r="O110" i="118"/>
  <c r="R110" i="118"/>
  <c r="N109" i="118"/>
  <c r="K109" i="118"/>
  <c r="O109" i="118"/>
  <c r="R109" i="118"/>
  <c r="N108" i="118"/>
  <c r="K108" i="118"/>
  <c r="O108" i="118"/>
  <c r="R108" i="118"/>
  <c r="N107" i="118"/>
  <c r="K107" i="118"/>
  <c r="O107" i="118"/>
  <c r="R107" i="118"/>
  <c r="N106" i="118"/>
  <c r="K106" i="118"/>
  <c r="O106" i="118"/>
  <c r="R106" i="118"/>
  <c r="N105" i="118"/>
  <c r="K105" i="118"/>
  <c r="O105" i="118"/>
  <c r="R105" i="118"/>
  <c r="N104" i="118"/>
  <c r="K104" i="118"/>
  <c r="O104" i="118"/>
  <c r="R104" i="118"/>
  <c r="N103" i="118"/>
  <c r="K103" i="118"/>
  <c r="O103" i="118"/>
  <c r="R103" i="118"/>
  <c r="N102" i="118"/>
  <c r="K102" i="118"/>
  <c r="O102" i="118"/>
  <c r="R102" i="118"/>
  <c r="N101" i="118"/>
  <c r="K101" i="118"/>
  <c r="O101" i="118"/>
  <c r="R101" i="118"/>
  <c r="N100" i="118"/>
  <c r="K100" i="118"/>
  <c r="O100" i="118"/>
  <c r="R100" i="118"/>
  <c r="N99" i="118"/>
  <c r="K99" i="118"/>
  <c r="O99" i="118"/>
  <c r="R99" i="118"/>
  <c r="N98" i="118"/>
  <c r="K98" i="118"/>
  <c r="O98" i="118"/>
  <c r="R98" i="118"/>
  <c r="N97" i="118"/>
  <c r="K97" i="118"/>
  <c r="O97" i="118"/>
  <c r="R97" i="118"/>
  <c r="N96" i="118"/>
  <c r="K96" i="118"/>
  <c r="O96" i="118"/>
  <c r="R96" i="118"/>
  <c r="N95" i="118"/>
  <c r="K95" i="118"/>
  <c r="O95" i="118"/>
  <c r="R95" i="118"/>
  <c r="N94" i="118"/>
  <c r="K94" i="118"/>
  <c r="O94" i="118"/>
  <c r="R94" i="118"/>
  <c r="N93" i="118"/>
  <c r="K93" i="118"/>
  <c r="O93" i="118"/>
  <c r="R93" i="118"/>
  <c r="N92" i="118"/>
  <c r="K92" i="118"/>
  <c r="O92" i="118"/>
  <c r="R92" i="118"/>
  <c r="N91" i="118"/>
  <c r="K91" i="118"/>
  <c r="O91" i="118"/>
  <c r="R91" i="118"/>
  <c r="N90" i="118"/>
  <c r="K90" i="118"/>
  <c r="O90" i="118"/>
  <c r="R90" i="118"/>
  <c r="N89" i="118"/>
  <c r="K89" i="118"/>
  <c r="O89" i="118"/>
  <c r="R89" i="118"/>
  <c r="N88" i="118"/>
  <c r="K88" i="118"/>
  <c r="O88" i="118"/>
  <c r="R88" i="118"/>
  <c r="N87" i="118"/>
  <c r="K87" i="118"/>
  <c r="O87" i="118"/>
  <c r="R87" i="118"/>
  <c r="N86" i="118"/>
  <c r="K86" i="118"/>
  <c r="N85" i="118"/>
  <c r="K85" i="118"/>
  <c r="N84" i="118"/>
  <c r="K84" i="118"/>
  <c r="O84" i="118"/>
  <c r="R84" i="118"/>
  <c r="N83" i="118"/>
  <c r="K83" i="118"/>
  <c r="N82" i="118"/>
  <c r="K82" i="118"/>
  <c r="O82" i="118"/>
  <c r="R82" i="118"/>
  <c r="N81" i="118"/>
  <c r="K81" i="118"/>
  <c r="N80" i="118"/>
  <c r="K80" i="118"/>
  <c r="O80" i="118"/>
  <c r="R80" i="118"/>
  <c r="N79" i="118"/>
  <c r="K79" i="118"/>
  <c r="N78" i="118"/>
  <c r="K78" i="118"/>
  <c r="O78" i="118"/>
  <c r="R78" i="118"/>
  <c r="N77" i="118"/>
  <c r="K77" i="118"/>
  <c r="N76" i="118"/>
  <c r="K76" i="118"/>
  <c r="N75" i="118"/>
  <c r="K75" i="118"/>
  <c r="A74" i="118"/>
  <c r="A75" i="118"/>
  <c r="A76" i="118"/>
  <c r="A77" i="118"/>
  <c r="A78" i="118"/>
  <c r="A79" i="118"/>
  <c r="A80" i="118"/>
  <c r="A81" i="118"/>
  <c r="A82" i="118"/>
  <c r="A83" i="118"/>
  <c r="A84" i="118"/>
  <c r="A85" i="118"/>
  <c r="A86" i="118"/>
  <c r="A87" i="118"/>
  <c r="A88" i="118"/>
  <c r="A89" i="118"/>
  <c r="A90" i="118"/>
  <c r="A91" i="118"/>
  <c r="A92" i="118"/>
  <c r="A93" i="118"/>
  <c r="A94" i="118"/>
  <c r="A95" i="118"/>
  <c r="A96" i="118"/>
  <c r="A97" i="118"/>
  <c r="A98" i="118"/>
  <c r="A99" i="118"/>
  <c r="A100" i="118"/>
  <c r="A101" i="118"/>
  <c r="A102" i="118"/>
  <c r="A103" i="118"/>
  <c r="A104" i="118"/>
  <c r="A105" i="118"/>
  <c r="A106" i="118"/>
  <c r="A107" i="118"/>
  <c r="A108" i="118"/>
  <c r="A109" i="118"/>
  <c r="A110" i="118"/>
  <c r="A111" i="118"/>
  <c r="A112" i="118"/>
  <c r="N74" i="118"/>
  <c r="K74" i="118"/>
  <c r="N73" i="118"/>
  <c r="K73" i="118"/>
  <c r="N72" i="118"/>
  <c r="K72" i="118"/>
  <c r="O72" i="118"/>
  <c r="R72" i="118"/>
  <c r="T72" i="118"/>
  <c r="M67" i="118"/>
  <c r="L67" i="118"/>
  <c r="J67" i="118"/>
  <c r="I67" i="118"/>
  <c r="H67" i="118"/>
  <c r="G67" i="118"/>
  <c r="F67" i="118"/>
  <c r="E67" i="118"/>
  <c r="D67" i="118"/>
  <c r="N66" i="118"/>
  <c r="K66" i="118"/>
  <c r="O66" i="118"/>
  <c r="R66" i="118"/>
  <c r="N65" i="118"/>
  <c r="K65" i="118"/>
  <c r="O65" i="118"/>
  <c r="R65" i="118"/>
  <c r="N64" i="118"/>
  <c r="K64" i="118"/>
  <c r="O64" i="118"/>
  <c r="R64" i="118"/>
  <c r="N63" i="118"/>
  <c r="K63" i="118"/>
  <c r="O63" i="118"/>
  <c r="R63" i="118"/>
  <c r="N62" i="118"/>
  <c r="K62" i="118"/>
  <c r="O62" i="118"/>
  <c r="R62" i="118"/>
  <c r="N61" i="118"/>
  <c r="K61" i="118"/>
  <c r="O61" i="118"/>
  <c r="R61" i="118"/>
  <c r="N60" i="118"/>
  <c r="K60" i="118"/>
  <c r="O60" i="118"/>
  <c r="R60" i="118"/>
  <c r="N59" i="118"/>
  <c r="K59" i="118"/>
  <c r="O59" i="118"/>
  <c r="R59" i="118"/>
  <c r="N58" i="118"/>
  <c r="K58" i="118"/>
  <c r="O58" i="118"/>
  <c r="R58" i="118"/>
  <c r="N57" i="118"/>
  <c r="K57" i="118"/>
  <c r="O57" i="118"/>
  <c r="R57" i="118"/>
  <c r="N56" i="118"/>
  <c r="K56" i="118"/>
  <c r="O56" i="118"/>
  <c r="R56" i="118"/>
  <c r="N55" i="118"/>
  <c r="K55" i="118"/>
  <c r="O55" i="118"/>
  <c r="R55" i="118"/>
  <c r="N54" i="118"/>
  <c r="K54" i="118"/>
  <c r="O54" i="118"/>
  <c r="R54" i="118"/>
  <c r="N53" i="118"/>
  <c r="K53" i="118"/>
  <c r="O53" i="118"/>
  <c r="R53" i="118"/>
  <c r="N52" i="118"/>
  <c r="K52" i="118"/>
  <c r="O52" i="118"/>
  <c r="R52" i="118"/>
  <c r="N51" i="118"/>
  <c r="K51" i="118"/>
  <c r="O51" i="118"/>
  <c r="R51" i="118"/>
  <c r="N50" i="118"/>
  <c r="K50" i="118"/>
  <c r="O50" i="118"/>
  <c r="R50" i="118"/>
  <c r="N49" i="118"/>
  <c r="K49" i="118"/>
  <c r="O49" i="118"/>
  <c r="R49" i="118"/>
  <c r="N48" i="118"/>
  <c r="K48" i="118"/>
  <c r="O48" i="118"/>
  <c r="R48" i="118"/>
  <c r="N47" i="118"/>
  <c r="K47" i="118"/>
  <c r="O47" i="118"/>
  <c r="R47" i="118"/>
  <c r="N46" i="118"/>
  <c r="K46" i="118"/>
  <c r="O46" i="118"/>
  <c r="R46" i="118"/>
  <c r="N45" i="118"/>
  <c r="K45" i="118"/>
  <c r="O45" i="118"/>
  <c r="R45" i="118"/>
  <c r="N44" i="118"/>
  <c r="K44" i="118"/>
  <c r="O44" i="118"/>
  <c r="R44" i="118"/>
  <c r="N43" i="118"/>
  <c r="K43" i="118"/>
  <c r="O43" i="118"/>
  <c r="R43" i="118"/>
  <c r="N42" i="118"/>
  <c r="K42" i="118"/>
  <c r="O42" i="118"/>
  <c r="R42" i="118"/>
  <c r="N41" i="118"/>
  <c r="K41" i="118"/>
  <c r="O41" i="118"/>
  <c r="R41" i="118"/>
  <c r="N40" i="118"/>
  <c r="K40" i="118"/>
  <c r="O40" i="118"/>
  <c r="R40" i="118"/>
  <c r="N39" i="118"/>
  <c r="K39" i="118"/>
  <c r="O39" i="118"/>
  <c r="R39" i="118"/>
  <c r="N38" i="118"/>
  <c r="K38" i="118"/>
  <c r="N37" i="118"/>
  <c r="K37" i="118"/>
  <c r="N36" i="118"/>
  <c r="K36" i="118"/>
  <c r="N35" i="118"/>
  <c r="K35" i="118"/>
  <c r="N34" i="118"/>
  <c r="K34" i="118"/>
  <c r="N33" i="118"/>
  <c r="N32" i="118"/>
  <c r="N31" i="118"/>
  <c r="K31" i="118"/>
  <c r="O31" i="118"/>
  <c r="R31" i="118"/>
  <c r="S31" i="118"/>
  <c r="N30" i="118"/>
  <c r="K30" i="118"/>
  <c r="O30" i="118"/>
  <c r="R30" i="118"/>
  <c r="N29" i="118"/>
  <c r="K29" i="118"/>
  <c r="O29" i="118"/>
  <c r="R29" i="118"/>
  <c r="N28" i="118"/>
  <c r="A28" i="118"/>
  <c r="A29" i="118"/>
  <c r="A30" i="118"/>
  <c r="A31" i="118"/>
  <c r="A32" i="118"/>
  <c r="A33" i="118"/>
  <c r="A34" i="118"/>
  <c r="A35" i="118"/>
  <c r="A36" i="118"/>
  <c r="A37" i="118"/>
  <c r="A38" i="118"/>
  <c r="A39" i="118"/>
  <c r="A40" i="118"/>
  <c r="A41" i="118"/>
  <c r="A42" i="118"/>
  <c r="A43" i="118"/>
  <c r="A44" i="118"/>
  <c r="A45" i="118"/>
  <c r="A46" i="118"/>
  <c r="A47" i="118"/>
  <c r="A48" i="118"/>
  <c r="A49" i="118"/>
  <c r="A50" i="118"/>
  <c r="A51" i="118"/>
  <c r="A52" i="118"/>
  <c r="A53" i="118"/>
  <c r="A54" i="118"/>
  <c r="A55" i="118"/>
  <c r="A56" i="118"/>
  <c r="A57" i="118"/>
  <c r="A58" i="118"/>
  <c r="A59" i="118"/>
  <c r="A60" i="118"/>
  <c r="A61" i="118"/>
  <c r="A62" i="118"/>
  <c r="A63" i="118"/>
  <c r="A64" i="118"/>
  <c r="A65" i="118"/>
  <c r="A66" i="118"/>
  <c r="N27" i="118"/>
  <c r="K27" i="118"/>
  <c r="N26" i="118"/>
  <c r="K26" i="118"/>
  <c r="O26" i="118"/>
  <c r="R26" i="118"/>
  <c r="M20" i="118"/>
  <c r="L20" i="118"/>
  <c r="J20" i="118"/>
  <c r="I20" i="118"/>
  <c r="H20" i="118"/>
  <c r="G20" i="118"/>
  <c r="F20" i="118"/>
  <c r="E20" i="118"/>
  <c r="D20" i="118"/>
  <c r="R19" i="118"/>
  <c r="S19" i="118"/>
  <c r="N19" i="118"/>
  <c r="K19" i="118"/>
  <c r="O19" i="118"/>
  <c r="R18" i="118"/>
  <c r="S18" i="118"/>
  <c r="N18" i="118"/>
  <c r="K18" i="118"/>
  <c r="O18" i="118"/>
  <c r="R17" i="118"/>
  <c r="T17" i="118"/>
  <c r="N17" i="118"/>
  <c r="K17" i="118"/>
  <c r="O17" i="118"/>
  <c r="R16" i="118"/>
  <c r="T16" i="118"/>
  <c r="N16" i="118"/>
  <c r="K16" i="118"/>
  <c r="O16" i="118"/>
  <c r="R15" i="118"/>
  <c r="T15" i="118"/>
  <c r="N15" i="118"/>
  <c r="K15" i="118"/>
  <c r="O15" i="118"/>
  <c r="A15" i="118"/>
  <c r="A16" i="118"/>
  <c r="A17" i="118"/>
  <c r="A18" i="118"/>
  <c r="A19" i="118"/>
  <c r="R14" i="118"/>
  <c r="R20" i="118"/>
  <c r="N14" i="118"/>
  <c r="N20" i="118"/>
  <c r="K14" i="118"/>
  <c r="K20" i="118"/>
  <c r="R13" i="118"/>
  <c r="T13" i="118"/>
  <c r="S13" i="118"/>
  <c r="U13" i="118"/>
  <c r="N13" i="118"/>
  <c r="K13" i="118"/>
  <c r="O13" i="118"/>
  <c r="M113" i="117"/>
  <c r="L113" i="117"/>
  <c r="J113" i="117"/>
  <c r="I113" i="117"/>
  <c r="H113" i="117"/>
  <c r="G113" i="117"/>
  <c r="F113" i="117"/>
  <c r="E113" i="117"/>
  <c r="D113" i="117"/>
  <c r="N112" i="117"/>
  <c r="K112" i="117"/>
  <c r="O112" i="117"/>
  <c r="R112" i="117"/>
  <c r="N111" i="117"/>
  <c r="K111" i="117"/>
  <c r="O111" i="117"/>
  <c r="R111" i="117"/>
  <c r="N110" i="117"/>
  <c r="K110" i="117"/>
  <c r="O110" i="117"/>
  <c r="R110" i="117"/>
  <c r="N109" i="117"/>
  <c r="K109" i="117"/>
  <c r="O109" i="117"/>
  <c r="R109" i="117"/>
  <c r="N108" i="117"/>
  <c r="K108" i="117"/>
  <c r="O108" i="117"/>
  <c r="R108" i="117"/>
  <c r="N107" i="117"/>
  <c r="K107" i="117"/>
  <c r="O107" i="117"/>
  <c r="R107" i="117"/>
  <c r="N106" i="117"/>
  <c r="K106" i="117"/>
  <c r="O106" i="117"/>
  <c r="R106" i="117"/>
  <c r="N105" i="117"/>
  <c r="K105" i="117"/>
  <c r="O105" i="117"/>
  <c r="R105" i="117"/>
  <c r="N104" i="117"/>
  <c r="K104" i="117"/>
  <c r="O104" i="117"/>
  <c r="R104" i="117"/>
  <c r="N103" i="117"/>
  <c r="K103" i="117"/>
  <c r="O103" i="117"/>
  <c r="R103" i="117"/>
  <c r="N102" i="117"/>
  <c r="K102" i="117"/>
  <c r="O102" i="117"/>
  <c r="R102" i="117"/>
  <c r="N101" i="117"/>
  <c r="K101" i="117"/>
  <c r="O101" i="117"/>
  <c r="R101" i="117"/>
  <c r="N100" i="117"/>
  <c r="K100" i="117"/>
  <c r="O100" i="117"/>
  <c r="R100" i="117"/>
  <c r="N99" i="117"/>
  <c r="K99" i="117"/>
  <c r="O99" i="117"/>
  <c r="R99" i="117"/>
  <c r="N98" i="117"/>
  <c r="K98" i="117"/>
  <c r="O98" i="117"/>
  <c r="R98" i="117"/>
  <c r="N97" i="117"/>
  <c r="K97" i="117"/>
  <c r="O97" i="117"/>
  <c r="R97" i="117"/>
  <c r="N96" i="117"/>
  <c r="K96" i="117"/>
  <c r="O96" i="117"/>
  <c r="R96" i="117"/>
  <c r="N95" i="117"/>
  <c r="K95" i="117"/>
  <c r="O95" i="117"/>
  <c r="R95" i="117"/>
  <c r="N94" i="117"/>
  <c r="K94" i="117"/>
  <c r="O94" i="117"/>
  <c r="R94" i="117"/>
  <c r="N93" i="117"/>
  <c r="K93" i="117"/>
  <c r="O93" i="117"/>
  <c r="R93" i="117"/>
  <c r="N92" i="117"/>
  <c r="K92" i="117"/>
  <c r="O92" i="117"/>
  <c r="R92" i="117"/>
  <c r="N91" i="117"/>
  <c r="K91" i="117"/>
  <c r="O91" i="117"/>
  <c r="R91" i="117"/>
  <c r="N90" i="117"/>
  <c r="K90" i="117"/>
  <c r="O90" i="117"/>
  <c r="R90" i="117"/>
  <c r="N89" i="117"/>
  <c r="K89" i="117"/>
  <c r="O89" i="117"/>
  <c r="R89" i="117"/>
  <c r="N88" i="117"/>
  <c r="K88" i="117"/>
  <c r="O88" i="117"/>
  <c r="R88" i="117"/>
  <c r="N87" i="117"/>
  <c r="K87" i="117"/>
  <c r="N86" i="117"/>
  <c r="K86" i="117"/>
  <c r="N85" i="117"/>
  <c r="K85" i="117"/>
  <c r="N84" i="117"/>
  <c r="K84" i="117"/>
  <c r="O84" i="117"/>
  <c r="R84" i="117"/>
  <c r="N83" i="117"/>
  <c r="K83" i="117"/>
  <c r="N80" i="117"/>
  <c r="K80" i="117"/>
  <c r="O80" i="117"/>
  <c r="R80" i="117"/>
  <c r="N79" i="117"/>
  <c r="K79" i="117"/>
  <c r="N78" i="117"/>
  <c r="K78" i="117"/>
  <c r="N77" i="117"/>
  <c r="K77" i="117"/>
  <c r="A74" i="117"/>
  <c r="A75" i="117"/>
  <c r="A76" i="117"/>
  <c r="A77" i="117"/>
  <c r="A78" i="117"/>
  <c r="A79" i="117"/>
  <c r="A80" i="117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N76" i="117"/>
  <c r="K76" i="117"/>
  <c r="N75" i="117"/>
  <c r="K75" i="117"/>
  <c r="N74" i="117"/>
  <c r="K74" i="117"/>
  <c r="N73" i="117"/>
  <c r="K73" i="117"/>
  <c r="N72" i="117"/>
  <c r="K72" i="117"/>
  <c r="M67" i="117"/>
  <c r="L67" i="117"/>
  <c r="J67" i="117"/>
  <c r="I67" i="117"/>
  <c r="H67" i="117"/>
  <c r="G67" i="117"/>
  <c r="F67" i="117"/>
  <c r="E67" i="117"/>
  <c r="D67" i="117"/>
  <c r="N66" i="117"/>
  <c r="K66" i="117"/>
  <c r="O66" i="117"/>
  <c r="R66" i="117"/>
  <c r="N65" i="117"/>
  <c r="K65" i="117"/>
  <c r="O65" i="117"/>
  <c r="R65" i="117"/>
  <c r="N64" i="117"/>
  <c r="K64" i="117"/>
  <c r="O64" i="117"/>
  <c r="R64" i="117"/>
  <c r="N63" i="117"/>
  <c r="K63" i="117"/>
  <c r="O63" i="117"/>
  <c r="R63" i="117"/>
  <c r="N62" i="117"/>
  <c r="K62" i="117"/>
  <c r="O62" i="117"/>
  <c r="R62" i="117"/>
  <c r="N61" i="117"/>
  <c r="K61" i="117"/>
  <c r="O61" i="117"/>
  <c r="R61" i="117"/>
  <c r="N60" i="117"/>
  <c r="K60" i="117"/>
  <c r="O60" i="117"/>
  <c r="R60" i="117"/>
  <c r="N59" i="117"/>
  <c r="K59" i="117"/>
  <c r="O59" i="117"/>
  <c r="R59" i="117"/>
  <c r="N58" i="117"/>
  <c r="K58" i="117"/>
  <c r="O58" i="117"/>
  <c r="R58" i="117"/>
  <c r="N57" i="117"/>
  <c r="K57" i="117"/>
  <c r="O57" i="117"/>
  <c r="R57" i="117"/>
  <c r="N56" i="117"/>
  <c r="K56" i="117"/>
  <c r="O56" i="117"/>
  <c r="R56" i="117"/>
  <c r="N55" i="117"/>
  <c r="K55" i="117"/>
  <c r="O55" i="117"/>
  <c r="R55" i="117"/>
  <c r="N54" i="117"/>
  <c r="K54" i="117"/>
  <c r="O54" i="117"/>
  <c r="R54" i="117"/>
  <c r="N53" i="117"/>
  <c r="K53" i="117"/>
  <c r="O53" i="117"/>
  <c r="R53" i="117"/>
  <c r="N52" i="117"/>
  <c r="K52" i="117"/>
  <c r="O52" i="117"/>
  <c r="R52" i="117"/>
  <c r="N51" i="117"/>
  <c r="K51" i="117"/>
  <c r="O51" i="117"/>
  <c r="R51" i="117"/>
  <c r="N50" i="117"/>
  <c r="K50" i="117"/>
  <c r="O50" i="117"/>
  <c r="R50" i="117"/>
  <c r="N49" i="117"/>
  <c r="K49" i="117"/>
  <c r="O49" i="117"/>
  <c r="R49" i="117"/>
  <c r="N48" i="117"/>
  <c r="K48" i="117"/>
  <c r="O48" i="117"/>
  <c r="R48" i="117"/>
  <c r="N47" i="117"/>
  <c r="K47" i="117"/>
  <c r="O47" i="117"/>
  <c r="R47" i="117"/>
  <c r="N46" i="117"/>
  <c r="K46" i="117"/>
  <c r="O46" i="117"/>
  <c r="R46" i="117"/>
  <c r="N45" i="117"/>
  <c r="K45" i="117"/>
  <c r="O45" i="117"/>
  <c r="R45" i="117"/>
  <c r="N44" i="117"/>
  <c r="K44" i="117"/>
  <c r="O44" i="117"/>
  <c r="R44" i="117"/>
  <c r="N43" i="117"/>
  <c r="K43" i="117"/>
  <c r="N42" i="117"/>
  <c r="K42" i="117"/>
  <c r="K41" i="117"/>
  <c r="N40" i="117"/>
  <c r="K40" i="117"/>
  <c r="N39" i="117"/>
  <c r="K39" i="117"/>
  <c r="N38" i="117"/>
  <c r="K38" i="117"/>
  <c r="N37" i="117"/>
  <c r="K37" i="117"/>
  <c r="N36" i="117"/>
  <c r="K36" i="117"/>
  <c r="N35" i="117"/>
  <c r="K35" i="117"/>
  <c r="N34" i="117"/>
  <c r="K34" i="117"/>
  <c r="N33" i="117"/>
  <c r="K33" i="117"/>
  <c r="N32" i="117"/>
  <c r="K32" i="117"/>
  <c r="N31" i="117"/>
  <c r="K31" i="117"/>
  <c r="N30" i="117"/>
  <c r="K30" i="117"/>
  <c r="N29" i="117"/>
  <c r="K29" i="117"/>
  <c r="N28" i="117"/>
  <c r="K28" i="117"/>
  <c r="A28" i="117"/>
  <c r="A29" i="117"/>
  <c r="A30" i="117"/>
  <c r="A31" i="117"/>
  <c r="A32" i="117"/>
  <c r="A33" i="117"/>
  <c r="A34" i="117"/>
  <c r="A35" i="117"/>
  <c r="A36" i="117"/>
  <c r="A37" i="117"/>
  <c r="A38" i="117"/>
  <c r="A39" i="117"/>
  <c r="A40" i="117"/>
  <c r="A41" i="117"/>
  <c r="A42" i="117"/>
  <c r="A43" i="117"/>
  <c r="A44" i="117"/>
  <c r="A45" i="117"/>
  <c r="A46" i="117"/>
  <c r="A47" i="117"/>
  <c r="A48" i="117"/>
  <c r="A49" i="117"/>
  <c r="A50" i="117"/>
  <c r="A51" i="117"/>
  <c r="A52" i="117"/>
  <c r="A53" i="117"/>
  <c r="A54" i="117"/>
  <c r="A55" i="117"/>
  <c r="A56" i="117"/>
  <c r="A57" i="117"/>
  <c r="A58" i="117"/>
  <c r="A59" i="117"/>
  <c r="A60" i="117"/>
  <c r="A61" i="117"/>
  <c r="A62" i="117"/>
  <c r="A63" i="117"/>
  <c r="A64" i="117"/>
  <c r="A65" i="117"/>
  <c r="A66" i="117"/>
  <c r="N27" i="117"/>
  <c r="K27" i="117"/>
  <c r="N26" i="117"/>
  <c r="K26" i="117"/>
  <c r="O26" i="117"/>
  <c r="R26" i="117"/>
  <c r="M20" i="117"/>
  <c r="L20" i="117"/>
  <c r="J20" i="117"/>
  <c r="I20" i="117"/>
  <c r="H20" i="117"/>
  <c r="G20" i="117"/>
  <c r="F20" i="117"/>
  <c r="E20" i="117"/>
  <c r="D20" i="117"/>
  <c r="N19" i="117"/>
  <c r="K19" i="117"/>
  <c r="O19" i="117"/>
  <c r="N18" i="117"/>
  <c r="K18" i="117"/>
  <c r="O18" i="117"/>
  <c r="N17" i="117"/>
  <c r="K17" i="117"/>
  <c r="O17" i="117"/>
  <c r="N16" i="117"/>
  <c r="K16" i="117"/>
  <c r="O16" i="117"/>
  <c r="N15" i="117"/>
  <c r="K15" i="117"/>
  <c r="O15" i="117"/>
  <c r="A15" i="117"/>
  <c r="A16" i="117"/>
  <c r="A17" i="117"/>
  <c r="A18" i="117"/>
  <c r="A19" i="117"/>
  <c r="R20" i="117"/>
  <c r="N14" i="117"/>
  <c r="N20" i="117"/>
  <c r="K14" i="117"/>
  <c r="K20" i="117"/>
  <c r="R13" i="117"/>
  <c r="T13" i="117"/>
  <c r="N13" i="117"/>
  <c r="K13" i="117"/>
  <c r="O13" i="117"/>
  <c r="M113" i="116"/>
  <c r="L113" i="116"/>
  <c r="J113" i="116"/>
  <c r="I113" i="116"/>
  <c r="H113" i="116"/>
  <c r="G113" i="116"/>
  <c r="F113" i="116"/>
  <c r="E113" i="116"/>
  <c r="D113" i="116"/>
  <c r="N112" i="116"/>
  <c r="K112" i="116"/>
  <c r="O112" i="116"/>
  <c r="R112" i="116"/>
  <c r="N111" i="116"/>
  <c r="K111" i="116"/>
  <c r="O111" i="116"/>
  <c r="R111" i="116"/>
  <c r="N110" i="116"/>
  <c r="K110" i="116"/>
  <c r="O110" i="116"/>
  <c r="R110" i="116"/>
  <c r="N109" i="116"/>
  <c r="K109" i="116"/>
  <c r="O109" i="116"/>
  <c r="R109" i="116"/>
  <c r="N108" i="116"/>
  <c r="K108" i="116"/>
  <c r="O108" i="116"/>
  <c r="R108" i="116"/>
  <c r="N107" i="116"/>
  <c r="K107" i="116"/>
  <c r="O107" i="116"/>
  <c r="R107" i="116"/>
  <c r="N106" i="116"/>
  <c r="K106" i="116"/>
  <c r="O106" i="116"/>
  <c r="R106" i="116"/>
  <c r="N105" i="116"/>
  <c r="K105" i="116"/>
  <c r="O105" i="116"/>
  <c r="R105" i="116"/>
  <c r="N104" i="116"/>
  <c r="K104" i="116"/>
  <c r="O104" i="116"/>
  <c r="R104" i="116"/>
  <c r="N103" i="116"/>
  <c r="K103" i="116"/>
  <c r="O103" i="116"/>
  <c r="R103" i="116"/>
  <c r="N102" i="116"/>
  <c r="K102" i="116"/>
  <c r="O102" i="116"/>
  <c r="R102" i="116"/>
  <c r="N101" i="116"/>
  <c r="K101" i="116"/>
  <c r="O101" i="116"/>
  <c r="R101" i="116"/>
  <c r="N100" i="116"/>
  <c r="K100" i="116"/>
  <c r="O100" i="116"/>
  <c r="R100" i="116"/>
  <c r="N99" i="116"/>
  <c r="K99" i="116"/>
  <c r="O99" i="116"/>
  <c r="R99" i="116"/>
  <c r="N98" i="116"/>
  <c r="K98" i="116"/>
  <c r="O98" i="116"/>
  <c r="R98" i="116"/>
  <c r="N97" i="116"/>
  <c r="K97" i="116"/>
  <c r="O97" i="116"/>
  <c r="R97" i="116"/>
  <c r="N96" i="116"/>
  <c r="K96" i="116"/>
  <c r="O96" i="116"/>
  <c r="R96" i="116"/>
  <c r="N95" i="116"/>
  <c r="K95" i="116"/>
  <c r="O95" i="116"/>
  <c r="R95" i="116"/>
  <c r="N94" i="116"/>
  <c r="K94" i="116"/>
  <c r="O94" i="116"/>
  <c r="R94" i="116"/>
  <c r="N93" i="116"/>
  <c r="K93" i="116"/>
  <c r="O93" i="116"/>
  <c r="R93" i="116"/>
  <c r="N92" i="116"/>
  <c r="K92" i="116"/>
  <c r="O92" i="116"/>
  <c r="R92" i="116"/>
  <c r="N91" i="116"/>
  <c r="K91" i="116"/>
  <c r="O91" i="116"/>
  <c r="R91" i="116"/>
  <c r="N90" i="116"/>
  <c r="K90" i="116"/>
  <c r="O90" i="116"/>
  <c r="R90" i="116"/>
  <c r="N89" i="116"/>
  <c r="K89" i="116"/>
  <c r="O89" i="116"/>
  <c r="R89" i="116"/>
  <c r="N88" i="116"/>
  <c r="K88" i="116"/>
  <c r="O88" i="116"/>
  <c r="R88" i="116"/>
  <c r="N87" i="116"/>
  <c r="K87" i="116"/>
  <c r="N86" i="116"/>
  <c r="K86" i="116"/>
  <c r="N85" i="116"/>
  <c r="K85" i="116"/>
  <c r="N84" i="116"/>
  <c r="K84" i="116"/>
  <c r="N83" i="116"/>
  <c r="K83" i="116"/>
  <c r="N82" i="116"/>
  <c r="K82" i="116"/>
  <c r="N81" i="116"/>
  <c r="K81" i="116"/>
  <c r="N80" i="116"/>
  <c r="K80" i="116"/>
  <c r="N79" i="116"/>
  <c r="K79" i="116"/>
  <c r="N78" i="116"/>
  <c r="K78" i="116"/>
  <c r="N77" i="116"/>
  <c r="K77" i="116"/>
  <c r="N76" i="116"/>
  <c r="K76" i="116"/>
  <c r="N75" i="116"/>
  <c r="K75" i="116"/>
  <c r="N74" i="116"/>
  <c r="K74" i="116"/>
  <c r="A74" i="116"/>
  <c r="A75" i="116"/>
  <c r="A76" i="116"/>
  <c r="A77" i="116"/>
  <c r="A78" i="116"/>
  <c r="A79" i="116"/>
  <c r="A80" i="116"/>
  <c r="A81" i="116"/>
  <c r="A82" i="116"/>
  <c r="A83" i="116"/>
  <c r="A84" i="116"/>
  <c r="A85" i="116"/>
  <c r="A86" i="116"/>
  <c r="A87" i="116"/>
  <c r="A88" i="116"/>
  <c r="A89" i="116"/>
  <c r="A90" i="116"/>
  <c r="A91" i="116"/>
  <c r="A92" i="116"/>
  <c r="A93" i="116"/>
  <c r="A94" i="116"/>
  <c r="A95" i="116"/>
  <c r="A96" i="116"/>
  <c r="A97" i="116"/>
  <c r="A98" i="116"/>
  <c r="A99" i="116"/>
  <c r="A100" i="116"/>
  <c r="A101" i="116"/>
  <c r="A102" i="116"/>
  <c r="A103" i="116"/>
  <c r="A104" i="116"/>
  <c r="A105" i="116"/>
  <c r="A106" i="116"/>
  <c r="A107" i="116"/>
  <c r="A108" i="116"/>
  <c r="A109" i="116"/>
  <c r="A110" i="116"/>
  <c r="A111" i="116"/>
  <c r="A112" i="116"/>
  <c r="N73" i="116"/>
  <c r="K73" i="116"/>
  <c r="O73" i="116"/>
  <c r="N72" i="116"/>
  <c r="K72" i="116"/>
  <c r="O72" i="116"/>
  <c r="R72" i="116"/>
  <c r="T72" i="116"/>
  <c r="S72" i="116"/>
  <c r="U72" i="116"/>
  <c r="M67" i="116"/>
  <c r="L67" i="116"/>
  <c r="J67" i="116"/>
  <c r="I67" i="116"/>
  <c r="H67" i="116"/>
  <c r="G67" i="116"/>
  <c r="F67" i="116"/>
  <c r="E67" i="116"/>
  <c r="D67" i="116"/>
  <c r="N66" i="116"/>
  <c r="K66" i="116"/>
  <c r="N65" i="116"/>
  <c r="K65" i="116"/>
  <c r="N64" i="116"/>
  <c r="K64" i="116"/>
  <c r="N63" i="116"/>
  <c r="K63" i="116"/>
  <c r="N62" i="116"/>
  <c r="K62" i="116"/>
  <c r="N61" i="116"/>
  <c r="K61" i="116"/>
  <c r="N60" i="116"/>
  <c r="K60" i="116"/>
  <c r="N59" i="116"/>
  <c r="K59" i="116"/>
  <c r="N58" i="116"/>
  <c r="K58" i="116"/>
  <c r="N57" i="116"/>
  <c r="K57" i="116"/>
  <c r="N56" i="116"/>
  <c r="K56" i="116"/>
  <c r="N55" i="116"/>
  <c r="K55" i="116"/>
  <c r="N54" i="116"/>
  <c r="K54" i="116"/>
  <c r="N53" i="116"/>
  <c r="K53" i="116"/>
  <c r="N52" i="116"/>
  <c r="K52" i="116"/>
  <c r="N51" i="116"/>
  <c r="K51" i="116"/>
  <c r="N50" i="116"/>
  <c r="K50" i="116"/>
  <c r="N49" i="116"/>
  <c r="K49" i="116"/>
  <c r="N48" i="116"/>
  <c r="K48" i="116"/>
  <c r="N47" i="116"/>
  <c r="K47" i="116"/>
  <c r="N46" i="116"/>
  <c r="K46" i="116"/>
  <c r="N45" i="116"/>
  <c r="K45" i="116"/>
  <c r="N44" i="116"/>
  <c r="K44" i="116"/>
  <c r="N43" i="116"/>
  <c r="K43" i="116"/>
  <c r="N42" i="116"/>
  <c r="K42" i="116"/>
  <c r="N41" i="116"/>
  <c r="K41" i="116"/>
  <c r="N40" i="116"/>
  <c r="K40" i="116"/>
  <c r="N39" i="116"/>
  <c r="K39" i="116"/>
  <c r="N38" i="116"/>
  <c r="K38" i="116"/>
  <c r="N37" i="116"/>
  <c r="K37" i="116"/>
  <c r="N36" i="116"/>
  <c r="K36" i="116"/>
  <c r="N35" i="116"/>
  <c r="K35" i="116"/>
  <c r="O35" i="116"/>
  <c r="R35" i="116"/>
  <c r="N34" i="116"/>
  <c r="K34" i="116"/>
  <c r="O34" i="116"/>
  <c r="R34" i="116"/>
  <c r="N33" i="116"/>
  <c r="K33" i="116"/>
  <c r="O33" i="116"/>
  <c r="R33" i="116"/>
  <c r="N32" i="116"/>
  <c r="K32" i="116"/>
  <c r="O32" i="116"/>
  <c r="R32" i="116"/>
  <c r="N31" i="116"/>
  <c r="K31" i="116"/>
  <c r="O31" i="116"/>
  <c r="R31" i="116"/>
  <c r="N30" i="116"/>
  <c r="K30" i="116"/>
  <c r="O30" i="116"/>
  <c r="R30" i="116"/>
  <c r="N29" i="116"/>
  <c r="K29" i="116"/>
  <c r="O29" i="116"/>
  <c r="R29" i="116"/>
  <c r="N28" i="116"/>
  <c r="K28" i="116"/>
  <c r="A28" i="116"/>
  <c r="A29" i="116"/>
  <c r="A30" i="116"/>
  <c r="A31" i="116"/>
  <c r="A32" i="116"/>
  <c r="A33" i="116"/>
  <c r="A34" i="116"/>
  <c r="A35" i="116"/>
  <c r="A36" i="116"/>
  <c r="A37" i="116"/>
  <c r="A38" i="116"/>
  <c r="A39" i="116"/>
  <c r="A40" i="116"/>
  <c r="A41" i="116"/>
  <c r="A42" i="116"/>
  <c r="A43" i="116"/>
  <c r="A44" i="116"/>
  <c r="A45" i="116"/>
  <c r="A46" i="116"/>
  <c r="A47" i="116"/>
  <c r="A48" i="116"/>
  <c r="A49" i="116"/>
  <c r="A50" i="116"/>
  <c r="A51" i="116"/>
  <c r="A52" i="116"/>
  <c r="A53" i="116"/>
  <c r="A54" i="116"/>
  <c r="A55" i="116"/>
  <c r="A56" i="116"/>
  <c r="A57" i="116"/>
  <c r="A58" i="116"/>
  <c r="A59" i="116"/>
  <c r="A60" i="116"/>
  <c r="A61" i="116"/>
  <c r="A62" i="116"/>
  <c r="A63" i="116"/>
  <c r="A64" i="116"/>
  <c r="A65" i="116"/>
  <c r="A66" i="116"/>
  <c r="N27" i="116"/>
  <c r="K27" i="116"/>
  <c r="N26" i="116"/>
  <c r="K26" i="116"/>
  <c r="O26" i="116"/>
  <c r="R26" i="116"/>
  <c r="M20" i="116"/>
  <c r="L20" i="116"/>
  <c r="J20" i="116"/>
  <c r="I20" i="116"/>
  <c r="H20" i="116"/>
  <c r="G20" i="116"/>
  <c r="F20" i="116"/>
  <c r="E20" i="116"/>
  <c r="D20" i="116"/>
  <c r="R19" i="116"/>
  <c r="T19" i="116"/>
  <c r="S19" i="116"/>
  <c r="U19" i="116"/>
  <c r="N19" i="116"/>
  <c r="K19" i="116"/>
  <c r="O19" i="116"/>
  <c r="R18" i="116"/>
  <c r="T18" i="116"/>
  <c r="S18" i="116"/>
  <c r="U18" i="116"/>
  <c r="N18" i="116"/>
  <c r="K18" i="116"/>
  <c r="O18" i="116"/>
  <c r="R17" i="116"/>
  <c r="T17" i="116"/>
  <c r="S17" i="116"/>
  <c r="U17" i="116"/>
  <c r="N17" i="116"/>
  <c r="K17" i="116"/>
  <c r="O17" i="116"/>
  <c r="R16" i="116"/>
  <c r="T16" i="116"/>
  <c r="S16" i="116"/>
  <c r="U16" i="116"/>
  <c r="N16" i="116"/>
  <c r="K16" i="116"/>
  <c r="O16" i="116"/>
  <c r="R15" i="116"/>
  <c r="T15" i="116"/>
  <c r="S15" i="116"/>
  <c r="U15" i="116"/>
  <c r="N15" i="116"/>
  <c r="K15" i="116"/>
  <c r="O15" i="116"/>
  <c r="A15" i="116"/>
  <c r="A16" i="116"/>
  <c r="A17" i="116"/>
  <c r="A18" i="116"/>
  <c r="A19" i="116"/>
  <c r="R14" i="116"/>
  <c r="T14" i="116"/>
  <c r="T20" i="116"/>
  <c r="S14" i="116"/>
  <c r="S20" i="116"/>
  <c r="R20" i="116"/>
  <c r="N14" i="116"/>
  <c r="N20" i="116"/>
  <c r="K14" i="116"/>
  <c r="K20" i="116"/>
  <c r="R13" i="116"/>
  <c r="S13" i="116"/>
  <c r="N13" i="116"/>
  <c r="K13" i="116"/>
  <c r="O13" i="116"/>
  <c r="M113" i="115"/>
  <c r="L113" i="115"/>
  <c r="J113" i="115"/>
  <c r="I113" i="115"/>
  <c r="H113" i="115"/>
  <c r="G113" i="115"/>
  <c r="F113" i="115"/>
  <c r="E113" i="115"/>
  <c r="D113" i="115"/>
  <c r="N112" i="115"/>
  <c r="K112" i="115"/>
  <c r="O112" i="115"/>
  <c r="R112" i="115"/>
  <c r="N111" i="115"/>
  <c r="K111" i="115"/>
  <c r="O111" i="115"/>
  <c r="R111" i="115"/>
  <c r="N110" i="115"/>
  <c r="K110" i="115"/>
  <c r="O110" i="115"/>
  <c r="R110" i="115"/>
  <c r="N109" i="115"/>
  <c r="K109" i="115"/>
  <c r="O109" i="115"/>
  <c r="R109" i="115"/>
  <c r="N108" i="115"/>
  <c r="K108" i="115"/>
  <c r="O108" i="115"/>
  <c r="R108" i="115"/>
  <c r="N107" i="115"/>
  <c r="K107" i="115"/>
  <c r="O107" i="115"/>
  <c r="R107" i="115"/>
  <c r="N106" i="115"/>
  <c r="K106" i="115"/>
  <c r="O106" i="115"/>
  <c r="R106" i="115"/>
  <c r="N105" i="115"/>
  <c r="K105" i="115"/>
  <c r="O105" i="115"/>
  <c r="R105" i="115"/>
  <c r="N104" i="115"/>
  <c r="K104" i="115"/>
  <c r="O104" i="115"/>
  <c r="R104" i="115"/>
  <c r="N103" i="115"/>
  <c r="K103" i="115"/>
  <c r="O103" i="115"/>
  <c r="R103" i="115"/>
  <c r="N102" i="115"/>
  <c r="K102" i="115"/>
  <c r="O102" i="115"/>
  <c r="R102" i="115"/>
  <c r="N101" i="115"/>
  <c r="K101" i="115"/>
  <c r="O101" i="115"/>
  <c r="R101" i="115"/>
  <c r="N100" i="115"/>
  <c r="K100" i="115"/>
  <c r="O100" i="115"/>
  <c r="R100" i="115"/>
  <c r="N99" i="115"/>
  <c r="K99" i="115"/>
  <c r="O99" i="115"/>
  <c r="R99" i="115"/>
  <c r="N98" i="115"/>
  <c r="K98" i="115"/>
  <c r="O98" i="115"/>
  <c r="R98" i="115"/>
  <c r="N97" i="115"/>
  <c r="K97" i="115"/>
  <c r="O97" i="115"/>
  <c r="R97" i="115"/>
  <c r="N96" i="115"/>
  <c r="K96" i="115"/>
  <c r="O96" i="115"/>
  <c r="R96" i="115"/>
  <c r="N95" i="115"/>
  <c r="K95" i="115"/>
  <c r="O95" i="115"/>
  <c r="R95" i="115"/>
  <c r="N94" i="115"/>
  <c r="K94" i="115"/>
  <c r="O94" i="115"/>
  <c r="R94" i="115"/>
  <c r="N93" i="115"/>
  <c r="K93" i="115"/>
  <c r="O93" i="115"/>
  <c r="R93" i="115"/>
  <c r="N92" i="115"/>
  <c r="K92" i="115"/>
  <c r="O92" i="115"/>
  <c r="R92" i="115"/>
  <c r="N91" i="115"/>
  <c r="K91" i="115"/>
  <c r="O91" i="115"/>
  <c r="R91" i="115"/>
  <c r="N90" i="115"/>
  <c r="K90" i="115"/>
  <c r="O90" i="115"/>
  <c r="R90" i="115"/>
  <c r="N89" i="115"/>
  <c r="K89" i="115"/>
  <c r="N88" i="115"/>
  <c r="K88" i="115"/>
  <c r="O88" i="115"/>
  <c r="R88" i="115"/>
  <c r="N87" i="115"/>
  <c r="K87" i="115"/>
  <c r="O87" i="115"/>
  <c r="R87" i="115"/>
  <c r="T87" i="115"/>
  <c r="N86" i="115"/>
  <c r="K86" i="115"/>
  <c r="O86" i="115"/>
  <c r="R86" i="115"/>
  <c r="N85" i="115"/>
  <c r="K85" i="115"/>
  <c r="O85" i="115"/>
  <c r="R85" i="115"/>
  <c r="S85" i="115"/>
  <c r="T85" i="115"/>
  <c r="N84" i="115"/>
  <c r="K84" i="115"/>
  <c r="O84" i="115"/>
  <c r="R84" i="115"/>
  <c r="N83" i="115"/>
  <c r="K83" i="115"/>
  <c r="O83" i="115"/>
  <c r="R83" i="115"/>
  <c r="T83" i="115"/>
  <c r="N82" i="115"/>
  <c r="K82" i="115"/>
  <c r="O82" i="115"/>
  <c r="R82" i="115"/>
  <c r="N81" i="115"/>
  <c r="K81" i="115"/>
  <c r="O81" i="115"/>
  <c r="R81" i="115"/>
  <c r="S81" i="115"/>
  <c r="T81" i="115"/>
  <c r="N80" i="115"/>
  <c r="K80" i="115"/>
  <c r="O80" i="115"/>
  <c r="R80" i="115"/>
  <c r="N79" i="115"/>
  <c r="K79" i="115"/>
  <c r="O79" i="115"/>
  <c r="R79" i="115"/>
  <c r="T79" i="115"/>
  <c r="N78" i="115"/>
  <c r="K78" i="115"/>
  <c r="N77" i="115"/>
  <c r="K77" i="115"/>
  <c r="A74" i="115"/>
  <c r="A75" i="115"/>
  <c r="A76" i="115"/>
  <c r="A77" i="115"/>
  <c r="A78" i="115"/>
  <c r="A79" i="115"/>
  <c r="A80" i="115"/>
  <c r="A81" i="115"/>
  <c r="A82" i="115"/>
  <c r="A83" i="115"/>
  <c r="A84" i="115"/>
  <c r="A85" i="115"/>
  <c r="A86" i="115"/>
  <c r="A87" i="115"/>
  <c r="A88" i="115"/>
  <c r="A89" i="115"/>
  <c r="A90" i="115"/>
  <c r="A91" i="115"/>
  <c r="A92" i="115"/>
  <c r="A93" i="115"/>
  <c r="A94" i="115"/>
  <c r="A95" i="115"/>
  <c r="A96" i="115"/>
  <c r="A97" i="115"/>
  <c r="A98" i="115"/>
  <c r="A99" i="115"/>
  <c r="A100" i="115"/>
  <c r="A101" i="115"/>
  <c r="A102" i="115"/>
  <c r="A103" i="115"/>
  <c r="A104" i="115"/>
  <c r="A105" i="115"/>
  <c r="A106" i="115"/>
  <c r="A107" i="115"/>
  <c r="A108" i="115"/>
  <c r="A109" i="115"/>
  <c r="A110" i="115"/>
  <c r="A111" i="115"/>
  <c r="A112" i="115"/>
  <c r="N76" i="115"/>
  <c r="K76" i="115"/>
  <c r="N75" i="115"/>
  <c r="K75" i="115"/>
  <c r="N74" i="115"/>
  <c r="K74" i="115"/>
  <c r="N73" i="115"/>
  <c r="K73" i="115"/>
  <c r="N72" i="115"/>
  <c r="K72" i="115"/>
  <c r="O72" i="115"/>
  <c r="R72" i="115"/>
  <c r="T72" i="115"/>
  <c r="M67" i="115"/>
  <c r="L67" i="115"/>
  <c r="J67" i="115"/>
  <c r="I67" i="115"/>
  <c r="H67" i="115"/>
  <c r="G67" i="115"/>
  <c r="F67" i="115"/>
  <c r="E67" i="115"/>
  <c r="D67" i="115"/>
  <c r="N66" i="115"/>
  <c r="K66" i="115"/>
  <c r="O66" i="115"/>
  <c r="R66" i="115"/>
  <c r="N65" i="115"/>
  <c r="K65" i="115"/>
  <c r="O65" i="115"/>
  <c r="R65" i="115"/>
  <c r="N64" i="115"/>
  <c r="K64" i="115"/>
  <c r="O64" i="115"/>
  <c r="R64" i="115"/>
  <c r="N63" i="115"/>
  <c r="K63" i="115"/>
  <c r="N62" i="115"/>
  <c r="K62" i="115"/>
  <c r="O62" i="115"/>
  <c r="R62" i="115"/>
  <c r="N61" i="115"/>
  <c r="K61" i="115"/>
  <c r="O61" i="115"/>
  <c r="R61" i="115"/>
  <c r="N60" i="115"/>
  <c r="K60" i="115"/>
  <c r="O60" i="115"/>
  <c r="R60" i="115"/>
  <c r="N59" i="115"/>
  <c r="K59" i="115"/>
  <c r="O59" i="115"/>
  <c r="R59" i="115"/>
  <c r="N58" i="115"/>
  <c r="K58" i="115"/>
  <c r="O58" i="115"/>
  <c r="R58" i="115"/>
  <c r="N57" i="115"/>
  <c r="K57" i="115"/>
  <c r="O57" i="115"/>
  <c r="R57" i="115"/>
  <c r="N56" i="115"/>
  <c r="K56" i="115"/>
  <c r="O56" i="115"/>
  <c r="R56" i="115"/>
  <c r="N55" i="115"/>
  <c r="K55" i="115"/>
  <c r="O55" i="115"/>
  <c r="R55" i="115"/>
  <c r="N54" i="115"/>
  <c r="K54" i="115"/>
  <c r="O54" i="115"/>
  <c r="R54" i="115"/>
  <c r="N53" i="115"/>
  <c r="K53" i="115"/>
  <c r="O53" i="115"/>
  <c r="R53" i="115"/>
  <c r="N52" i="115"/>
  <c r="K52" i="115"/>
  <c r="O52" i="115"/>
  <c r="R52" i="115"/>
  <c r="N51" i="115"/>
  <c r="K51" i="115"/>
  <c r="O51" i="115"/>
  <c r="R51" i="115"/>
  <c r="N50" i="115"/>
  <c r="K50" i="115"/>
  <c r="O50" i="115"/>
  <c r="R50" i="115"/>
  <c r="N49" i="115"/>
  <c r="K49" i="115"/>
  <c r="O49" i="115"/>
  <c r="R49" i="115"/>
  <c r="N48" i="115"/>
  <c r="K48" i="115"/>
  <c r="O48" i="115"/>
  <c r="R48" i="115"/>
  <c r="N47" i="115"/>
  <c r="K47" i="115"/>
  <c r="O47" i="115"/>
  <c r="R47" i="115"/>
  <c r="N46" i="115"/>
  <c r="K46" i="115"/>
  <c r="O46" i="115"/>
  <c r="R46" i="115"/>
  <c r="N45" i="115"/>
  <c r="K45" i="115"/>
  <c r="O45" i="115"/>
  <c r="R45" i="115"/>
  <c r="N44" i="115"/>
  <c r="K44" i="115"/>
  <c r="O44" i="115"/>
  <c r="R44" i="115"/>
  <c r="N43" i="115"/>
  <c r="K43" i="115"/>
  <c r="O43" i="115"/>
  <c r="R43" i="115"/>
  <c r="N42" i="115"/>
  <c r="K42" i="115"/>
  <c r="O42" i="115"/>
  <c r="R42" i="115"/>
  <c r="N41" i="115"/>
  <c r="K41" i="115"/>
  <c r="O41" i="115"/>
  <c r="R41" i="115"/>
  <c r="N40" i="115"/>
  <c r="K40" i="115"/>
  <c r="O40" i="115"/>
  <c r="R40" i="115"/>
  <c r="N39" i="115"/>
  <c r="K39" i="115"/>
  <c r="O39" i="115"/>
  <c r="R39" i="115"/>
  <c r="N38" i="115"/>
  <c r="K38" i="115"/>
  <c r="O38" i="115"/>
  <c r="R38" i="115"/>
  <c r="N37" i="115"/>
  <c r="K37" i="115"/>
  <c r="O37" i="115"/>
  <c r="R37" i="115"/>
  <c r="N36" i="115"/>
  <c r="N35" i="115"/>
  <c r="N34" i="115"/>
  <c r="N33" i="115"/>
  <c r="N32" i="115"/>
  <c r="N31" i="115"/>
  <c r="N30" i="115"/>
  <c r="K30" i="115"/>
  <c r="N29" i="115"/>
  <c r="K29" i="115"/>
  <c r="N28" i="115"/>
  <c r="K28" i="115"/>
  <c r="A28" i="115"/>
  <c r="A29" i="115"/>
  <c r="A30" i="115"/>
  <c r="A31" i="115"/>
  <c r="A32" i="115"/>
  <c r="A33" i="115"/>
  <c r="A34" i="115"/>
  <c r="A35" i="115"/>
  <c r="A36" i="115"/>
  <c r="A37" i="115"/>
  <c r="A38" i="115"/>
  <c r="A39" i="115"/>
  <c r="A40" i="115"/>
  <c r="A41" i="115"/>
  <c r="A42" i="115"/>
  <c r="A43" i="115"/>
  <c r="A44" i="115"/>
  <c r="A45" i="115"/>
  <c r="A46" i="115"/>
  <c r="A47" i="115"/>
  <c r="A48" i="115"/>
  <c r="A49" i="115"/>
  <c r="A50" i="115"/>
  <c r="A51" i="115"/>
  <c r="A52" i="115"/>
  <c r="A53" i="115"/>
  <c r="A54" i="115"/>
  <c r="A55" i="115"/>
  <c r="A56" i="115"/>
  <c r="A57" i="115"/>
  <c r="A58" i="115"/>
  <c r="A59" i="115"/>
  <c r="A60" i="115"/>
  <c r="A61" i="115"/>
  <c r="A62" i="115"/>
  <c r="A63" i="115"/>
  <c r="A64" i="115"/>
  <c r="A65" i="115"/>
  <c r="A66" i="115"/>
  <c r="N27" i="115"/>
  <c r="K27" i="115"/>
  <c r="N26" i="115"/>
  <c r="K26" i="115"/>
  <c r="O26" i="115"/>
  <c r="R26" i="115"/>
  <c r="M20" i="115"/>
  <c r="L20" i="115"/>
  <c r="K14" i="115"/>
  <c r="K15" i="115"/>
  <c r="K16" i="115"/>
  <c r="K17" i="115"/>
  <c r="K18" i="115"/>
  <c r="K19" i="115"/>
  <c r="K20" i="115"/>
  <c r="J20" i="115"/>
  <c r="I20" i="115"/>
  <c r="H20" i="115"/>
  <c r="G20" i="115"/>
  <c r="F20" i="115"/>
  <c r="E20" i="115"/>
  <c r="D20" i="115"/>
  <c r="R19" i="115"/>
  <c r="T19" i="115"/>
  <c r="S19" i="115"/>
  <c r="U19" i="115"/>
  <c r="N19" i="115"/>
  <c r="O19" i="115"/>
  <c r="R18" i="115"/>
  <c r="T18" i="115"/>
  <c r="S18" i="115"/>
  <c r="U18" i="115"/>
  <c r="N18" i="115"/>
  <c r="O18" i="115"/>
  <c r="R17" i="115"/>
  <c r="S17" i="115"/>
  <c r="N17" i="115"/>
  <c r="O17" i="115"/>
  <c r="A15" i="115"/>
  <c r="A16" i="115"/>
  <c r="A17" i="115"/>
  <c r="A18" i="115"/>
  <c r="A19" i="115"/>
  <c r="R16" i="115"/>
  <c r="S16" i="115"/>
  <c r="N16" i="115"/>
  <c r="O16" i="115"/>
  <c r="R15" i="115"/>
  <c r="T15" i="115"/>
  <c r="S15" i="115"/>
  <c r="U15" i="115"/>
  <c r="N15" i="115"/>
  <c r="O15" i="115"/>
  <c r="R14" i="115"/>
  <c r="T14" i="115"/>
  <c r="S14" i="115"/>
  <c r="U14" i="115"/>
  <c r="N14" i="115"/>
  <c r="N20" i="115"/>
  <c r="R13" i="115"/>
  <c r="T13" i="115"/>
  <c r="S13" i="115"/>
  <c r="U13" i="115"/>
  <c r="N13" i="115"/>
  <c r="K13" i="115"/>
  <c r="O13" i="115"/>
  <c r="M113" i="114"/>
  <c r="L113" i="114"/>
  <c r="J113" i="114"/>
  <c r="I113" i="114"/>
  <c r="H113" i="114"/>
  <c r="G113" i="114"/>
  <c r="F113" i="114"/>
  <c r="E113" i="114"/>
  <c r="D113" i="114"/>
  <c r="N112" i="114"/>
  <c r="K112" i="114"/>
  <c r="O112" i="114"/>
  <c r="R112" i="114"/>
  <c r="N111" i="114"/>
  <c r="K111" i="114"/>
  <c r="O111" i="114"/>
  <c r="R111" i="114"/>
  <c r="N110" i="114"/>
  <c r="K110" i="114"/>
  <c r="O110" i="114"/>
  <c r="R110" i="114"/>
  <c r="N109" i="114"/>
  <c r="K109" i="114"/>
  <c r="O109" i="114"/>
  <c r="R109" i="114"/>
  <c r="N108" i="114"/>
  <c r="K108" i="114"/>
  <c r="O108" i="114"/>
  <c r="R108" i="114"/>
  <c r="N107" i="114"/>
  <c r="K107" i="114"/>
  <c r="O107" i="114"/>
  <c r="R107" i="114"/>
  <c r="N106" i="114"/>
  <c r="K106" i="114"/>
  <c r="O106" i="114"/>
  <c r="R106" i="114"/>
  <c r="N105" i="114"/>
  <c r="K105" i="114"/>
  <c r="O105" i="114"/>
  <c r="R105" i="114"/>
  <c r="N104" i="114"/>
  <c r="K104" i="114"/>
  <c r="O104" i="114"/>
  <c r="R104" i="114"/>
  <c r="N103" i="114"/>
  <c r="K103" i="114"/>
  <c r="O103" i="114"/>
  <c r="R103" i="114"/>
  <c r="N102" i="114"/>
  <c r="K102" i="114"/>
  <c r="O102" i="114"/>
  <c r="R102" i="114"/>
  <c r="N101" i="114"/>
  <c r="K101" i="114"/>
  <c r="O101" i="114"/>
  <c r="R101" i="114"/>
  <c r="N100" i="114"/>
  <c r="K100" i="114"/>
  <c r="O100" i="114"/>
  <c r="R100" i="114"/>
  <c r="N99" i="114"/>
  <c r="K99" i="114"/>
  <c r="O99" i="114"/>
  <c r="R99" i="114"/>
  <c r="N98" i="114"/>
  <c r="K98" i="114"/>
  <c r="O98" i="114"/>
  <c r="R98" i="114"/>
  <c r="N97" i="114"/>
  <c r="K97" i="114"/>
  <c r="O97" i="114"/>
  <c r="R97" i="114"/>
  <c r="N96" i="114"/>
  <c r="K96" i="114"/>
  <c r="O96" i="114"/>
  <c r="R96" i="114"/>
  <c r="N95" i="114"/>
  <c r="K95" i="114"/>
  <c r="O95" i="114"/>
  <c r="R95" i="114"/>
  <c r="N94" i="114"/>
  <c r="K94" i="114"/>
  <c r="O94" i="114"/>
  <c r="R94" i="114"/>
  <c r="N93" i="114"/>
  <c r="K93" i="114"/>
  <c r="O93" i="114"/>
  <c r="R93" i="114"/>
  <c r="N92" i="114"/>
  <c r="K92" i="114"/>
  <c r="O92" i="114"/>
  <c r="R92" i="114"/>
  <c r="N91" i="114"/>
  <c r="K91" i="114"/>
  <c r="O91" i="114"/>
  <c r="R91" i="114"/>
  <c r="N90" i="114"/>
  <c r="K90" i="114"/>
  <c r="O90" i="114"/>
  <c r="N89" i="114"/>
  <c r="N88" i="114"/>
  <c r="N87" i="114"/>
  <c r="N86" i="114"/>
  <c r="N85" i="114"/>
  <c r="O85" i="114"/>
  <c r="R85" i="114"/>
  <c r="S85" i="114"/>
  <c r="N84" i="114"/>
  <c r="N83" i="114"/>
  <c r="N82" i="114"/>
  <c r="N81" i="114"/>
  <c r="O81" i="114"/>
  <c r="R81" i="114"/>
  <c r="S81" i="114"/>
  <c r="N80" i="114"/>
  <c r="N79" i="114"/>
  <c r="N78" i="114"/>
  <c r="O78" i="114"/>
  <c r="R78" i="114"/>
  <c r="N77" i="114"/>
  <c r="N76" i="114"/>
  <c r="O76" i="114"/>
  <c r="R76" i="114"/>
  <c r="N75" i="114"/>
  <c r="A74" i="114"/>
  <c r="A75" i="114"/>
  <c r="A76" i="114"/>
  <c r="A77" i="114"/>
  <c r="A78" i="114"/>
  <c r="A79" i="114"/>
  <c r="A80" i="114"/>
  <c r="A81" i="114"/>
  <c r="A82" i="114"/>
  <c r="A83" i="114"/>
  <c r="A84" i="114"/>
  <c r="A85" i="114"/>
  <c r="A86" i="114"/>
  <c r="A87" i="114"/>
  <c r="A88" i="114"/>
  <c r="A89" i="114"/>
  <c r="A90" i="114"/>
  <c r="A91" i="114"/>
  <c r="A92" i="114"/>
  <c r="A93" i="114"/>
  <c r="A94" i="114"/>
  <c r="A95" i="114"/>
  <c r="A96" i="114"/>
  <c r="A97" i="114"/>
  <c r="A98" i="114"/>
  <c r="A99" i="114"/>
  <c r="A100" i="114"/>
  <c r="A101" i="114"/>
  <c r="A102" i="114"/>
  <c r="A103" i="114"/>
  <c r="A104" i="114"/>
  <c r="A105" i="114"/>
  <c r="A106" i="114"/>
  <c r="A107" i="114"/>
  <c r="A108" i="114"/>
  <c r="A109" i="114"/>
  <c r="A110" i="114"/>
  <c r="A111" i="114"/>
  <c r="A112" i="114"/>
  <c r="N74" i="114"/>
  <c r="N73" i="114"/>
  <c r="N72" i="114"/>
  <c r="K72" i="114"/>
  <c r="O72" i="114"/>
  <c r="R72" i="114"/>
  <c r="M67" i="114"/>
  <c r="L67" i="114"/>
  <c r="J67" i="114"/>
  <c r="I67" i="114"/>
  <c r="H67" i="114"/>
  <c r="G67" i="114"/>
  <c r="F67" i="114"/>
  <c r="E67" i="114"/>
  <c r="D67" i="114"/>
  <c r="N66" i="114"/>
  <c r="K66" i="114"/>
  <c r="O66" i="114"/>
  <c r="R66" i="114"/>
  <c r="N65" i="114"/>
  <c r="K65" i="114"/>
  <c r="O65" i="114"/>
  <c r="R65" i="114"/>
  <c r="N64" i="114"/>
  <c r="K64" i="114"/>
  <c r="O64" i="114"/>
  <c r="R64" i="114"/>
  <c r="N63" i="114"/>
  <c r="K63" i="114"/>
  <c r="O63" i="114"/>
  <c r="R63" i="114"/>
  <c r="N62" i="114"/>
  <c r="K62" i="114"/>
  <c r="O62" i="114"/>
  <c r="R62" i="114"/>
  <c r="N61" i="114"/>
  <c r="K61" i="114"/>
  <c r="O61" i="114"/>
  <c r="R61" i="114"/>
  <c r="N60" i="114"/>
  <c r="K60" i="114"/>
  <c r="O60" i="114"/>
  <c r="R60" i="114"/>
  <c r="N59" i="114"/>
  <c r="K59" i="114"/>
  <c r="O59" i="114"/>
  <c r="R59" i="114"/>
  <c r="N58" i="114"/>
  <c r="K58" i="114"/>
  <c r="O58" i="114"/>
  <c r="R58" i="114"/>
  <c r="N57" i="114"/>
  <c r="K57" i="114"/>
  <c r="O57" i="114"/>
  <c r="R57" i="114"/>
  <c r="N56" i="114"/>
  <c r="K56" i="114"/>
  <c r="O56" i="114"/>
  <c r="R56" i="114"/>
  <c r="N55" i="114"/>
  <c r="K55" i="114"/>
  <c r="O55" i="114"/>
  <c r="R55" i="114"/>
  <c r="N54" i="114"/>
  <c r="K54" i="114"/>
  <c r="O54" i="114"/>
  <c r="R54" i="114"/>
  <c r="N53" i="114"/>
  <c r="K53" i="114"/>
  <c r="O53" i="114"/>
  <c r="R53" i="114"/>
  <c r="N52" i="114"/>
  <c r="K52" i="114"/>
  <c r="O52" i="114"/>
  <c r="R52" i="114"/>
  <c r="N51" i="114"/>
  <c r="K51" i="114"/>
  <c r="O51" i="114"/>
  <c r="R51" i="114"/>
  <c r="N50" i="114"/>
  <c r="K50" i="114"/>
  <c r="O50" i="114"/>
  <c r="R50" i="114"/>
  <c r="N49" i="114"/>
  <c r="K49" i="114"/>
  <c r="O49" i="114"/>
  <c r="R49" i="114"/>
  <c r="N48" i="114"/>
  <c r="K48" i="114"/>
  <c r="O48" i="114"/>
  <c r="R48" i="114"/>
  <c r="N47" i="114"/>
  <c r="K47" i="114"/>
  <c r="O47" i="114"/>
  <c r="R47" i="114"/>
  <c r="N46" i="114"/>
  <c r="K46" i="114"/>
  <c r="O46" i="114"/>
  <c r="R46" i="114"/>
  <c r="N45" i="114"/>
  <c r="K45" i="114"/>
  <c r="O45" i="114"/>
  <c r="R45" i="114"/>
  <c r="N44" i="114"/>
  <c r="K44" i="114"/>
  <c r="O44" i="114"/>
  <c r="R44" i="114"/>
  <c r="N43" i="114"/>
  <c r="K43" i="114"/>
  <c r="N42" i="114"/>
  <c r="K42" i="114"/>
  <c r="N41" i="114"/>
  <c r="K41" i="114"/>
  <c r="O41" i="114"/>
  <c r="R41" i="114"/>
  <c r="N40" i="114"/>
  <c r="K40" i="114"/>
  <c r="N39" i="114"/>
  <c r="K39" i="114"/>
  <c r="N38" i="114"/>
  <c r="K38" i="114"/>
  <c r="N37" i="114"/>
  <c r="K37" i="114"/>
  <c r="N36" i="114"/>
  <c r="K36" i="114"/>
  <c r="N35" i="114"/>
  <c r="K35" i="114"/>
  <c r="N34" i="114"/>
  <c r="K34" i="114"/>
  <c r="N33" i="114"/>
  <c r="K33" i="114"/>
  <c r="O33" i="114"/>
  <c r="R33" i="114"/>
  <c r="N32" i="114"/>
  <c r="K32" i="114"/>
  <c r="N31" i="114"/>
  <c r="K31" i="114"/>
  <c r="N30" i="114"/>
  <c r="K30" i="114"/>
  <c r="N29" i="114"/>
  <c r="K29" i="114"/>
  <c r="O29" i="114"/>
  <c r="R29" i="114"/>
  <c r="N28" i="114"/>
  <c r="K28" i="114"/>
  <c r="A28" i="114"/>
  <c r="A29" i="114"/>
  <c r="A30" i="114"/>
  <c r="A31" i="114"/>
  <c r="A32" i="114"/>
  <c r="A33" i="114"/>
  <c r="A34" i="114"/>
  <c r="A35" i="114"/>
  <c r="A36" i="114"/>
  <c r="A37" i="114"/>
  <c r="A38" i="114"/>
  <c r="A39" i="114"/>
  <c r="A40" i="114"/>
  <c r="A41" i="114"/>
  <c r="A42" i="114"/>
  <c r="A43" i="114"/>
  <c r="A44" i="114"/>
  <c r="A45" i="114"/>
  <c r="A46" i="114"/>
  <c r="A47" i="114"/>
  <c r="A48" i="114"/>
  <c r="A49" i="114"/>
  <c r="A50" i="114"/>
  <c r="A51" i="114"/>
  <c r="A52" i="114"/>
  <c r="A53" i="114"/>
  <c r="A54" i="114"/>
  <c r="A55" i="114"/>
  <c r="A56" i="114"/>
  <c r="A57" i="114"/>
  <c r="A58" i="114"/>
  <c r="A59" i="114"/>
  <c r="A60" i="114"/>
  <c r="A61" i="114"/>
  <c r="A62" i="114"/>
  <c r="A63" i="114"/>
  <c r="A64" i="114"/>
  <c r="A65" i="114"/>
  <c r="A66" i="114"/>
  <c r="N27" i="114"/>
  <c r="K27" i="114"/>
  <c r="N26" i="114"/>
  <c r="K26" i="114"/>
  <c r="O26" i="114"/>
  <c r="R26" i="114"/>
  <c r="M20" i="114"/>
  <c r="L20" i="114"/>
  <c r="J20" i="114"/>
  <c r="I20" i="114"/>
  <c r="H20" i="114"/>
  <c r="G20" i="114"/>
  <c r="F20" i="114"/>
  <c r="E20" i="114"/>
  <c r="D20" i="114"/>
  <c r="R19" i="114"/>
  <c r="T19" i="114"/>
  <c r="S19" i="114"/>
  <c r="N19" i="114"/>
  <c r="K19" i="114"/>
  <c r="O19" i="114"/>
  <c r="R18" i="114"/>
  <c r="T18" i="114"/>
  <c r="S18" i="114"/>
  <c r="N18" i="114"/>
  <c r="K18" i="114"/>
  <c r="O18" i="114"/>
  <c r="R17" i="114"/>
  <c r="T17" i="114"/>
  <c r="S17" i="114"/>
  <c r="N17" i="114"/>
  <c r="K17" i="114"/>
  <c r="O17" i="114"/>
  <c r="R16" i="114"/>
  <c r="T16" i="114"/>
  <c r="S16" i="114"/>
  <c r="N16" i="114"/>
  <c r="K16" i="114"/>
  <c r="O16" i="114"/>
  <c r="R15" i="114"/>
  <c r="T15" i="114"/>
  <c r="S15" i="114"/>
  <c r="N15" i="114"/>
  <c r="K15" i="114"/>
  <c r="O15" i="114"/>
  <c r="A15" i="114"/>
  <c r="A16" i="114"/>
  <c r="A17" i="114"/>
  <c r="A18" i="114"/>
  <c r="A19" i="114"/>
  <c r="R14" i="114"/>
  <c r="S14" i="114"/>
  <c r="S20" i="114"/>
  <c r="N14" i="114"/>
  <c r="K14" i="114"/>
  <c r="O14" i="114"/>
  <c r="K20" i="114"/>
  <c r="R13" i="114"/>
  <c r="S13" i="114"/>
  <c r="T13" i="114"/>
  <c r="U13" i="114"/>
  <c r="N13" i="114"/>
  <c r="K13" i="114"/>
  <c r="O13" i="114"/>
  <c r="M113" i="113"/>
  <c r="L113" i="113"/>
  <c r="J113" i="113"/>
  <c r="I113" i="113"/>
  <c r="H113" i="113"/>
  <c r="G113" i="113"/>
  <c r="F113" i="113"/>
  <c r="E113" i="113"/>
  <c r="D113" i="113"/>
  <c r="N112" i="113"/>
  <c r="K112" i="113"/>
  <c r="O112" i="113"/>
  <c r="R112" i="113"/>
  <c r="N111" i="113"/>
  <c r="K111" i="113"/>
  <c r="O111" i="113"/>
  <c r="R111" i="113"/>
  <c r="N110" i="113"/>
  <c r="K110" i="113"/>
  <c r="O110" i="113"/>
  <c r="R110" i="113"/>
  <c r="N109" i="113"/>
  <c r="K109" i="113"/>
  <c r="O109" i="113"/>
  <c r="R109" i="113"/>
  <c r="N108" i="113"/>
  <c r="K108" i="113"/>
  <c r="O108" i="113"/>
  <c r="R108" i="113"/>
  <c r="N107" i="113"/>
  <c r="K107" i="113"/>
  <c r="O107" i="113"/>
  <c r="R107" i="113"/>
  <c r="N106" i="113"/>
  <c r="K106" i="113"/>
  <c r="O106" i="113"/>
  <c r="R106" i="113"/>
  <c r="N105" i="113"/>
  <c r="K105" i="113"/>
  <c r="O105" i="113"/>
  <c r="R105" i="113"/>
  <c r="N104" i="113"/>
  <c r="K104" i="113"/>
  <c r="O104" i="113"/>
  <c r="R104" i="113"/>
  <c r="N103" i="113"/>
  <c r="K103" i="113"/>
  <c r="O103" i="113"/>
  <c r="R103" i="113"/>
  <c r="N102" i="113"/>
  <c r="K102" i="113"/>
  <c r="O102" i="113"/>
  <c r="R102" i="113"/>
  <c r="N101" i="113"/>
  <c r="K101" i="113"/>
  <c r="O101" i="113"/>
  <c r="R101" i="113"/>
  <c r="N100" i="113"/>
  <c r="K100" i="113"/>
  <c r="O100" i="113"/>
  <c r="R100" i="113"/>
  <c r="N99" i="113"/>
  <c r="K99" i="113"/>
  <c r="O99" i="113"/>
  <c r="R99" i="113"/>
  <c r="N98" i="113"/>
  <c r="K98" i="113"/>
  <c r="O98" i="113"/>
  <c r="R98" i="113"/>
  <c r="N97" i="113"/>
  <c r="K97" i="113"/>
  <c r="O97" i="113"/>
  <c r="R97" i="113"/>
  <c r="N96" i="113"/>
  <c r="K96" i="113"/>
  <c r="O96" i="113"/>
  <c r="R96" i="113"/>
  <c r="N95" i="113"/>
  <c r="K95" i="113"/>
  <c r="O95" i="113"/>
  <c r="R95" i="113"/>
  <c r="N94" i="113"/>
  <c r="K94" i="113"/>
  <c r="O94" i="113"/>
  <c r="R94" i="113"/>
  <c r="N93" i="113"/>
  <c r="K93" i="113"/>
  <c r="O93" i="113"/>
  <c r="R93" i="113"/>
  <c r="N92" i="113"/>
  <c r="K92" i="113"/>
  <c r="O92" i="113"/>
  <c r="R92" i="113"/>
  <c r="N91" i="113"/>
  <c r="K91" i="113"/>
  <c r="O91" i="113"/>
  <c r="R91" i="113"/>
  <c r="N90" i="113"/>
  <c r="K90" i="113"/>
  <c r="O90" i="113"/>
  <c r="R90" i="113"/>
  <c r="N89" i="113"/>
  <c r="K89" i="113"/>
  <c r="O89" i="113"/>
  <c r="R89" i="113"/>
  <c r="N88" i="113"/>
  <c r="K88" i="113"/>
  <c r="O88" i="113"/>
  <c r="R88" i="113"/>
  <c r="N87" i="113"/>
  <c r="K87" i="113"/>
  <c r="O87" i="113"/>
  <c r="R87" i="113"/>
  <c r="N86" i="113"/>
  <c r="K86" i="113"/>
  <c r="O86" i="113"/>
  <c r="R86" i="113"/>
  <c r="N85" i="113"/>
  <c r="K85" i="113"/>
  <c r="O85" i="113"/>
  <c r="R85" i="113"/>
  <c r="S85" i="113"/>
  <c r="N84" i="113"/>
  <c r="K84" i="113"/>
  <c r="O84" i="113"/>
  <c r="R84" i="113"/>
  <c r="N83" i="113"/>
  <c r="K83" i="113"/>
  <c r="N82" i="113"/>
  <c r="K82" i="113"/>
  <c r="N81" i="113"/>
  <c r="K81" i="113"/>
  <c r="N80" i="113"/>
  <c r="K80" i="113"/>
  <c r="N79" i="113"/>
  <c r="K79" i="113"/>
  <c r="N78" i="113"/>
  <c r="K78" i="113"/>
  <c r="N77" i="113"/>
  <c r="K77" i="113"/>
  <c r="N76" i="113"/>
  <c r="K76" i="113"/>
  <c r="N75" i="113"/>
  <c r="K75" i="113"/>
  <c r="O75" i="113"/>
  <c r="R75" i="113"/>
  <c r="A74" i="113"/>
  <c r="A75" i="113"/>
  <c r="A76" i="113"/>
  <c r="A77" i="113"/>
  <c r="A78" i="113"/>
  <c r="A79" i="113"/>
  <c r="A80" i="113"/>
  <c r="A81" i="113"/>
  <c r="A82" i="113"/>
  <c r="A83" i="113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A98" i="113"/>
  <c r="A99" i="113"/>
  <c r="A100" i="113"/>
  <c r="A101" i="113"/>
  <c r="A102" i="113"/>
  <c r="A103" i="113"/>
  <c r="A104" i="113"/>
  <c r="A105" i="113"/>
  <c r="A106" i="113"/>
  <c r="A107" i="113"/>
  <c r="A108" i="113"/>
  <c r="A109" i="113"/>
  <c r="A110" i="113"/>
  <c r="A111" i="113"/>
  <c r="A112" i="113"/>
  <c r="N74" i="113"/>
  <c r="K74" i="113"/>
  <c r="N73" i="113"/>
  <c r="N113" i="113"/>
  <c r="K73" i="113"/>
  <c r="N72" i="113"/>
  <c r="K72" i="113"/>
  <c r="O72" i="113"/>
  <c r="R72" i="113"/>
  <c r="M67" i="113"/>
  <c r="L67" i="113"/>
  <c r="J67" i="113"/>
  <c r="I67" i="113"/>
  <c r="H67" i="113"/>
  <c r="G67" i="113"/>
  <c r="F67" i="113"/>
  <c r="E67" i="113"/>
  <c r="D67" i="113"/>
  <c r="N66" i="113"/>
  <c r="K66" i="113"/>
  <c r="O66" i="113"/>
  <c r="R66" i="113"/>
  <c r="N65" i="113"/>
  <c r="K65" i="113"/>
  <c r="O65" i="113"/>
  <c r="R65" i="113"/>
  <c r="N64" i="113"/>
  <c r="K64" i="113"/>
  <c r="O64" i="113"/>
  <c r="R64" i="113"/>
  <c r="N63" i="113"/>
  <c r="K63" i="113"/>
  <c r="O63" i="113"/>
  <c r="R63" i="113"/>
  <c r="N62" i="113"/>
  <c r="K62" i="113"/>
  <c r="O62" i="113"/>
  <c r="R62" i="113"/>
  <c r="N61" i="113"/>
  <c r="K61" i="113"/>
  <c r="O61" i="113"/>
  <c r="R61" i="113"/>
  <c r="N60" i="113"/>
  <c r="K60" i="113"/>
  <c r="O60" i="113"/>
  <c r="R60" i="113"/>
  <c r="N59" i="113"/>
  <c r="K59" i="113"/>
  <c r="O59" i="113"/>
  <c r="R59" i="113"/>
  <c r="N58" i="113"/>
  <c r="K58" i="113"/>
  <c r="O58" i="113"/>
  <c r="R58" i="113"/>
  <c r="N57" i="113"/>
  <c r="K57" i="113"/>
  <c r="O57" i="113"/>
  <c r="R57" i="113"/>
  <c r="N56" i="113"/>
  <c r="K56" i="113"/>
  <c r="O56" i="113"/>
  <c r="R56" i="113"/>
  <c r="N55" i="113"/>
  <c r="K55" i="113"/>
  <c r="O55" i="113"/>
  <c r="R55" i="113"/>
  <c r="N54" i="113"/>
  <c r="K54" i="113"/>
  <c r="O54" i="113"/>
  <c r="R54" i="113"/>
  <c r="N53" i="113"/>
  <c r="K53" i="113"/>
  <c r="O53" i="113"/>
  <c r="R53" i="113"/>
  <c r="N52" i="113"/>
  <c r="K52" i="113"/>
  <c r="O52" i="113"/>
  <c r="R52" i="113"/>
  <c r="N51" i="113"/>
  <c r="K51" i="113"/>
  <c r="O51" i="113"/>
  <c r="R51" i="113"/>
  <c r="N50" i="113"/>
  <c r="K50" i="113"/>
  <c r="O50" i="113"/>
  <c r="R50" i="113"/>
  <c r="N49" i="113"/>
  <c r="K49" i="113"/>
  <c r="O49" i="113"/>
  <c r="R49" i="113"/>
  <c r="N48" i="113"/>
  <c r="K48" i="113"/>
  <c r="O48" i="113"/>
  <c r="R48" i="113"/>
  <c r="N47" i="113"/>
  <c r="K47" i="113"/>
  <c r="O47" i="113"/>
  <c r="R47" i="113"/>
  <c r="N46" i="113"/>
  <c r="K46" i="113"/>
  <c r="O46" i="113"/>
  <c r="R46" i="113"/>
  <c r="N45" i="113"/>
  <c r="K45" i="113"/>
  <c r="O45" i="113"/>
  <c r="R45" i="113"/>
  <c r="N44" i="113"/>
  <c r="K44" i="113"/>
  <c r="O44" i="113"/>
  <c r="R44" i="113"/>
  <c r="N43" i="113"/>
  <c r="K43" i="113"/>
  <c r="O43" i="113"/>
  <c r="R43" i="113"/>
  <c r="N42" i="113"/>
  <c r="K42" i="113"/>
  <c r="O42" i="113"/>
  <c r="R42" i="113"/>
  <c r="N41" i="113"/>
  <c r="K41" i="113"/>
  <c r="O41" i="113"/>
  <c r="R41" i="113"/>
  <c r="N40" i="113"/>
  <c r="K40" i="113"/>
  <c r="O40" i="113"/>
  <c r="R40" i="113"/>
  <c r="N39" i="113"/>
  <c r="K39" i="113"/>
  <c r="O39" i="113"/>
  <c r="R39" i="113"/>
  <c r="N38" i="113"/>
  <c r="K38" i="113"/>
  <c r="O38" i="113"/>
  <c r="R38" i="113"/>
  <c r="N37" i="113"/>
  <c r="K37" i="113"/>
  <c r="O37" i="113"/>
  <c r="R37" i="113"/>
  <c r="N36" i="113"/>
  <c r="K36" i="113"/>
  <c r="O36" i="113"/>
  <c r="R36" i="113"/>
  <c r="N35" i="113"/>
  <c r="K35" i="113"/>
  <c r="N34" i="113"/>
  <c r="K34" i="113"/>
  <c r="O34" i="113"/>
  <c r="R34" i="113"/>
  <c r="N33" i="113"/>
  <c r="K33" i="113"/>
  <c r="N32" i="113"/>
  <c r="K32" i="113"/>
  <c r="O32" i="113"/>
  <c r="R32" i="113"/>
  <c r="N31" i="113"/>
  <c r="K31" i="113"/>
  <c r="N30" i="113"/>
  <c r="K30" i="113"/>
  <c r="O30" i="113"/>
  <c r="R30" i="113"/>
  <c r="N29" i="113"/>
  <c r="K29" i="113"/>
  <c r="O29" i="113"/>
  <c r="R29" i="113"/>
  <c r="N28" i="113"/>
  <c r="K28" i="113"/>
  <c r="A28" i="113"/>
  <c r="A29" i="113"/>
  <c r="A30" i="113"/>
  <c r="A31" i="113"/>
  <c r="A32" i="113"/>
  <c r="A33" i="113"/>
  <c r="A34" i="113"/>
  <c r="A35" i="113"/>
  <c r="A36" i="113"/>
  <c r="A37" i="113"/>
  <c r="A38" i="113"/>
  <c r="A39" i="113"/>
  <c r="A40" i="113"/>
  <c r="A41" i="113"/>
  <c r="A42" i="113"/>
  <c r="A43" i="113"/>
  <c r="A44" i="113"/>
  <c r="A45" i="113"/>
  <c r="A46" i="113"/>
  <c r="A47" i="113"/>
  <c r="A48" i="113"/>
  <c r="A49" i="113"/>
  <c r="A50" i="113"/>
  <c r="A51" i="113"/>
  <c r="A52" i="113"/>
  <c r="A53" i="113"/>
  <c r="A54" i="113"/>
  <c r="A55" i="113"/>
  <c r="A56" i="113"/>
  <c r="A57" i="113"/>
  <c r="A58" i="113"/>
  <c r="A59" i="113"/>
  <c r="A60" i="113"/>
  <c r="A61" i="113"/>
  <c r="A62" i="113"/>
  <c r="A63" i="113"/>
  <c r="A64" i="113"/>
  <c r="A65" i="113"/>
  <c r="A66" i="113"/>
  <c r="N27" i="113"/>
  <c r="K27" i="113"/>
  <c r="N26" i="113"/>
  <c r="K26" i="113"/>
  <c r="O26" i="113"/>
  <c r="R26" i="113"/>
  <c r="M20" i="113"/>
  <c r="L20" i="113"/>
  <c r="K14" i="113"/>
  <c r="K15" i="113"/>
  <c r="K16" i="113"/>
  <c r="K17" i="113"/>
  <c r="K18" i="113"/>
  <c r="K19" i="113"/>
  <c r="K20" i="113"/>
  <c r="J20" i="113"/>
  <c r="I20" i="113"/>
  <c r="H20" i="113"/>
  <c r="G20" i="113"/>
  <c r="F20" i="113"/>
  <c r="E20" i="113"/>
  <c r="D20" i="113"/>
  <c r="D115" i="113"/>
  <c r="R19" i="113"/>
  <c r="T19" i="113"/>
  <c r="S19" i="113"/>
  <c r="U19" i="113"/>
  <c r="N19" i="113"/>
  <c r="O19" i="113"/>
  <c r="R18" i="113"/>
  <c r="T18" i="113"/>
  <c r="S18" i="113"/>
  <c r="U18" i="113"/>
  <c r="N18" i="113"/>
  <c r="O18" i="113"/>
  <c r="R17" i="113"/>
  <c r="T17" i="113"/>
  <c r="S17" i="113"/>
  <c r="U17" i="113"/>
  <c r="N17" i="113"/>
  <c r="O17" i="113"/>
  <c r="R16" i="113"/>
  <c r="T16" i="113"/>
  <c r="S16" i="113"/>
  <c r="U16" i="113"/>
  <c r="N16" i="113"/>
  <c r="O16" i="113"/>
  <c r="R15" i="113"/>
  <c r="T15" i="113"/>
  <c r="S15" i="113"/>
  <c r="U15" i="113"/>
  <c r="N15" i="113"/>
  <c r="O15" i="113"/>
  <c r="A15" i="113"/>
  <c r="A16" i="113"/>
  <c r="A17" i="113"/>
  <c r="A18" i="113"/>
  <c r="A19" i="113"/>
  <c r="R14" i="113"/>
  <c r="T14" i="113"/>
  <c r="T20" i="113"/>
  <c r="S14" i="113"/>
  <c r="S20" i="113"/>
  <c r="N14" i="113"/>
  <c r="O14" i="113"/>
  <c r="R13" i="113"/>
  <c r="T13" i="113"/>
  <c r="S13" i="113"/>
  <c r="U13" i="113"/>
  <c r="N13" i="113"/>
  <c r="K13" i="113"/>
  <c r="O13" i="113"/>
  <c r="M113" i="112"/>
  <c r="L113" i="112"/>
  <c r="J113" i="112"/>
  <c r="I113" i="112"/>
  <c r="H113" i="112"/>
  <c r="G113" i="112"/>
  <c r="F113" i="112"/>
  <c r="E113" i="112"/>
  <c r="D113" i="112"/>
  <c r="N112" i="112"/>
  <c r="K112" i="112"/>
  <c r="N111" i="112"/>
  <c r="K111" i="112"/>
  <c r="N110" i="112"/>
  <c r="K110" i="112"/>
  <c r="O110" i="112"/>
  <c r="R110" i="112"/>
  <c r="N109" i="112"/>
  <c r="K109" i="112"/>
  <c r="N108" i="112"/>
  <c r="K108" i="112"/>
  <c r="N107" i="112"/>
  <c r="K107" i="112"/>
  <c r="O107" i="112"/>
  <c r="R107" i="112"/>
  <c r="N106" i="112"/>
  <c r="K106" i="112"/>
  <c r="O106" i="112"/>
  <c r="R106" i="112"/>
  <c r="N105" i="112"/>
  <c r="K105" i="112"/>
  <c r="O105" i="112"/>
  <c r="R105" i="112"/>
  <c r="T105" i="112"/>
  <c r="N104" i="112"/>
  <c r="K104" i="112"/>
  <c r="N103" i="112"/>
  <c r="K103" i="112"/>
  <c r="N102" i="112"/>
  <c r="K102" i="112"/>
  <c r="O102" i="112"/>
  <c r="R102" i="112"/>
  <c r="N101" i="112"/>
  <c r="K101" i="112"/>
  <c r="O101" i="112"/>
  <c r="R101" i="112"/>
  <c r="T101" i="112"/>
  <c r="N100" i="112"/>
  <c r="K100" i="112"/>
  <c r="N99" i="112"/>
  <c r="K99" i="112"/>
  <c r="O99" i="112"/>
  <c r="R99" i="112"/>
  <c r="N98" i="112"/>
  <c r="K98" i="112"/>
  <c r="O98" i="112"/>
  <c r="R98" i="112"/>
  <c r="N97" i="112"/>
  <c r="K97" i="112"/>
  <c r="O97" i="112"/>
  <c r="R97" i="112"/>
  <c r="T97" i="112"/>
  <c r="N96" i="112"/>
  <c r="K96" i="112"/>
  <c r="N95" i="112"/>
  <c r="K95" i="112"/>
  <c r="N94" i="112"/>
  <c r="K94" i="112"/>
  <c r="O94" i="112"/>
  <c r="R94" i="112"/>
  <c r="N93" i="112"/>
  <c r="K93" i="112"/>
  <c r="O93" i="112"/>
  <c r="R93" i="112"/>
  <c r="T93" i="112"/>
  <c r="N92" i="112"/>
  <c r="K92" i="112"/>
  <c r="N91" i="112"/>
  <c r="K91" i="112"/>
  <c r="O91" i="112"/>
  <c r="R91" i="112"/>
  <c r="N90" i="112"/>
  <c r="K90" i="112"/>
  <c r="O90" i="112"/>
  <c r="R90" i="112"/>
  <c r="N89" i="112"/>
  <c r="K89" i="112"/>
  <c r="O89" i="112"/>
  <c r="R89" i="112"/>
  <c r="T89" i="112"/>
  <c r="N88" i="112"/>
  <c r="K88" i="112"/>
  <c r="N87" i="112"/>
  <c r="K87" i="112"/>
  <c r="N86" i="112"/>
  <c r="K86" i="112"/>
  <c r="O86" i="112"/>
  <c r="R86" i="112"/>
  <c r="N85" i="112"/>
  <c r="K85" i="112"/>
  <c r="O85" i="112"/>
  <c r="R85" i="112"/>
  <c r="T85" i="112"/>
  <c r="N84" i="112"/>
  <c r="K84" i="112"/>
  <c r="N83" i="112"/>
  <c r="K83" i="112"/>
  <c r="O83" i="112"/>
  <c r="R83" i="112"/>
  <c r="N82" i="112"/>
  <c r="K82" i="112"/>
  <c r="O82" i="112"/>
  <c r="R82" i="112"/>
  <c r="N81" i="112"/>
  <c r="K81" i="112"/>
  <c r="O81" i="112"/>
  <c r="R81" i="112"/>
  <c r="T81" i="112"/>
  <c r="N80" i="112"/>
  <c r="K80" i="112"/>
  <c r="N79" i="112"/>
  <c r="K79" i="112"/>
  <c r="N78" i="112"/>
  <c r="K78" i="112"/>
  <c r="O78" i="112"/>
  <c r="R78" i="112"/>
  <c r="N77" i="112"/>
  <c r="K77" i="112"/>
  <c r="O77" i="112"/>
  <c r="R77" i="112"/>
  <c r="T77" i="112"/>
  <c r="N76" i="112"/>
  <c r="K76" i="112"/>
  <c r="A74" i="112"/>
  <c r="A75" i="112"/>
  <c r="A76" i="112"/>
  <c r="A77" i="112"/>
  <c r="A78" i="112"/>
  <c r="A79" i="112"/>
  <c r="A80" i="112"/>
  <c r="A81" i="112"/>
  <c r="A82" i="112"/>
  <c r="A83" i="112"/>
  <c r="A84" i="112"/>
  <c r="A85" i="112"/>
  <c r="A86" i="112"/>
  <c r="A87" i="112"/>
  <c r="A88" i="112"/>
  <c r="A89" i="112"/>
  <c r="A90" i="112"/>
  <c r="A91" i="112"/>
  <c r="A92" i="112"/>
  <c r="A93" i="112"/>
  <c r="A94" i="112"/>
  <c r="A95" i="112"/>
  <c r="A96" i="112"/>
  <c r="A97" i="112"/>
  <c r="A98" i="112"/>
  <c r="A99" i="112"/>
  <c r="A100" i="112"/>
  <c r="A101" i="112"/>
  <c r="A102" i="112"/>
  <c r="A103" i="112"/>
  <c r="A104" i="112"/>
  <c r="A105" i="112"/>
  <c r="A106" i="112"/>
  <c r="A107" i="112"/>
  <c r="A108" i="112"/>
  <c r="A109" i="112"/>
  <c r="A110" i="112"/>
  <c r="A111" i="112"/>
  <c r="A112" i="112"/>
  <c r="N75" i="112"/>
  <c r="K75" i="112"/>
  <c r="O75" i="112"/>
  <c r="R75" i="112"/>
  <c r="N74" i="112"/>
  <c r="K74" i="112"/>
  <c r="N73" i="112"/>
  <c r="K73" i="112"/>
  <c r="N72" i="112"/>
  <c r="K72" i="112"/>
  <c r="O72" i="112"/>
  <c r="R72" i="112"/>
  <c r="M67" i="112"/>
  <c r="L67" i="112"/>
  <c r="J67" i="112"/>
  <c r="I67" i="112"/>
  <c r="H67" i="112"/>
  <c r="G67" i="112"/>
  <c r="F67" i="112"/>
  <c r="E67" i="112"/>
  <c r="E20" i="112"/>
  <c r="E115" i="112"/>
  <c r="D67" i="112"/>
  <c r="N66" i="112"/>
  <c r="K66" i="112"/>
  <c r="O66" i="112"/>
  <c r="R66" i="112"/>
  <c r="N65" i="112"/>
  <c r="K65" i="112"/>
  <c r="N64" i="112"/>
  <c r="K64" i="112"/>
  <c r="O64" i="112"/>
  <c r="R64" i="112"/>
  <c r="N63" i="112"/>
  <c r="K63" i="112"/>
  <c r="N62" i="112"/>
  <c r="K62" i="112"/>
  <c r="O62" i="112"/>
  <c r="R62" i="112"/>
  <c r="N61" i="112"/>
  <c r="K61" i="112"/>
  <c r="N60" i="112"/>
  <c r="K60" i="112"/>
  <c r="O60" i="112"/>
  <c r="R60" i="112"/>
  <c r="N59" i="112"/>
  <c r="K59" i="112"/>
  <c r="N58" i="112"/>
  <c r="K58" i="112"/>
  <c r="O58" i="112"/>
  <c r="R58" i="112"/>
  <c r="N57" i="112"/>
  <c r="K57" i="112"/>
  <c r="N56" i="112"/>
  <c r="K56" i="112"/>
  <c r="O56" i="112"/>
  <c r="R56" i="112"/>
  <c r="N55" i="112"/>
  <c r="K55" i="112"/>
  <c r="N54" i="112"/>
  <c r="K54" i="112"/>
  <c r="O54" i="112"/>
  <c r="R54" i="112"/>
  <c r="N53" i="112"/>
  <c r="K53" i="112"/>
  <c r="N52" i="112"/>
  <c r="K52" i="112"/>
  <c r="O52" i="112"/>
  <c r="R52" i="112"/>
  <c r="N51" i="112"/>
  <c r="K51" i="112"/>
  <c r="N50" i="112"/>
  <c r="K50" i="112"/>
  <c r="O50" i="112"/>
  <c r="R50" i="112"/>
  <c r="N49" i="112"/>
  <c r="K49" i="112"/>
  <c r="N48" i="112"/>
  <c r="K48" i="112"/>
  <c r="O48" i="112"/>
  <c r="R48" i="112"/>
  <c r="N47" i="112"/>
  <c r="K47" i="112"/>
  <c r="O47" i="112"/>
  <c r="R47" i="112"/>
  <c r="N46" i="112"/>
  <c r="K46" i="112"/>
  <c r="O46" i="112"/>
  <c r="R46" i="112"/>
  <c r="N45" i="112"/>
  <c r="K45" i="112"/>
  <c r="O45" i="112"/>
  <c r="R45" i="112"/>
  <c r="N44" i="112"/>
  <c r="K44" i="112"/>
  <c r="O44" i="112"/>
  <c r="R44" i="112"/>
  <c r="N43" i="112"/>
  <c r="K43" i="112"/>
  <c r="O43" i="112"/>
  <c r="R43" i="112"/>
  <c r="N42" i="112"/>
  <c r="K42" i="112"/>
  <c r="O42" i="112"/>
  <c r="R42" i="112"/>
  <c r="N41" i="112"/>
  <c r="K41" i="112"/>
  <c r="O41" i="112"/>
  <c r="R41" i="112"/>
  <c r="N40" i="112"/>
  <c r="K40" i="112"/>
  <c r="O40" i="112"/>
  <c r="R40" i="112"/>
  <c r="N39" i="112"/>
  <c r="K39" i="112"/>
  <c r="O39" i="112"/>
  <c r="R39" i="112"/>
  <c r="N38" i="112"/>
  <c r="K38" i="112"/>
  <c r="O38" i="112"/>
  <c r="R38" i="112"/>
  <c r="N37" i="112"/>
  <c r="K37" i="112"/>
  <c r="O37" i="112"/>
  <c r="R37" i="112"/>
  <c r="N36" i="112"/>
  <c r="K36" i="112"/>
  <c r="O36" i="112"/>
  <c r="R36" i="112"/>
  <c r="N35" i="112"/>
  <c r="K35" i="112"/>
  <c r="O35" i="112"/>
  <c r="R35" i="112"/>
  <c r="N34" i="112"/>
  <c r="K34" i="112"/>
  <c r="O34" i="112"/>
  <c r="R34" i="112"/>
  <c r="N33" i="112"/>
  <c r="K33" i="112"/>
  <c r="O33" i="112"/>
  <c r="R33" i="112"/>
  <c r="N32" i="112"/>
  <c r="K32" i="112"/>
  <c r="N31" i="112"/>
  <c r="K31" i="112"/>
  <c r="N30" i="112"/>
  <c r="K30" i="112"/>
  <c r="N29" i="112"/>
  <c r="K29" i="112"/>
  <c r="N28" i="112"/>
  <c r="K28" i="112"/>
  <c r="A28" i="112"/>
  <c r="A29" i="112"/>
  <c r="A30" i="112"/>
  <c r="A31" i="112"/>
  <c r="A32" i="112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A54" i="112"/>
  <c r="A55" i="112"/>
  <c r="A56" i="112"/>
  <c r="A57" i="112"/>
  <c r="A58" i="112"/>
  <c r="A59" i="112"/>
  <c r="A60" i="112"/>
  <c r="A61" i="112"/>
  <c r="A62" i="112"/>
  <c r="A63" i="112"/>
  <c r="A64" i="112"/>
  <c r="A65" i="112"/>
  <c r="A66" i="112"/>
  <c r="N27" i="112"/>
  <c r="K27" i="112"/>
  <c r="N26" i="112"/>
  <c r="K26" i="112"/>
  <c r="O26" i="112"/>
  <c r="R26" i="112"/>
  <c r="M20" i="112"/>
  <c r="L20" i="112"/>
  <c r="J20" i="112"/>
  <c r="I20" i="112"/>
  <c r="H20" i="112"/>
  <c r="G20" i="112"/>
  <c r="F20" i="112"/>
  <c r="D20" i="112"/>
  <c r="R19" i="112"/>
  <c r="T19" i="112"/>
  <c r="S19" i="112"/>
  <c r="U19" i="112"/>
  <c r="N19" i="112"/>
  <c r="K19" i="112"/>
  <c r="O19" i="112"/>
  <c r="R18" i="112"/>
  <c r="T18" i="112"/>
  <c r="S18" i="112"/>
  <c r="U18" i="112"/>
  <c r="N18" i="112"/>
  <c r="K18" i="112"/>
  <c r="O18" i="112"/>
  <c r="R17" i="112"/>
  <c r="T17" i="112"/>
  <c r="S17" i="112"/>
  <c r="U17" i="112"/>
  <c r="N17" i="112"/>
  <c r="K17" i="112"/>
  <c r="O17" i="112"/>
  <c r="R16" i="112"/>
  <c r="T16" i="112"/>
  <c r="S16" i="112"/>
  <c r="U16" i="112"/>
  <c r="N16" i="112"/>
  <c r="K16" i="112"/>
  <c r="O16" i="112"/>
  <c r="R15" i="112"/>
  <c r="T15" i="112"/>
  <c r="S15" i="112"/>
  <c r="U15" i="112"/>
  <c r="N15" i="112"/>
  <c r="K15" i="112"/>
  <c r="O15" i="112"/>
  <c r="A15" i="112"/>
  <c r="A16" i="112"/>
  <c r="A17" i="112"/>
  <c r="A18" i="112"/>
  <c r="A19" i="112"/>
  <c r="R14" i="112"/>
  <c r="T14" i="112"/>
  <c r="T20" i="112"/>
  <c r="S14" i="112"/>
  <c r="S20" i="112"/>
  <c r="R20" i="112"/>
  <c r="N14" i="112"/>
  <c r="N20" i="112"/>
  <c r="K14" i="112"/>
  <c r="K20" i="112"/>
  <c r="R13" i="112"/>
  <c r="T13" i="112"/>
  <c r="N13" i="112"/>
  <c r="K13" i="112"/>
  <c r="O13" i="112"/>
  <c r="M113" i="111"/>
  <c r="M67" i="111"/>
  <c r="M20" i="111"/>
  <c r="M115" i="111"/>
  <c r="L113" i="111"/>
  <c r="L67" i="111"/>
  <c r="L20" i="111"/>
  <c r="L115" i="111"/>
  <c r="J113" i="111"/>
  <c r="I113" i="111"/>
  <c r="H113" i="111"/>
  <c r="G113" i="111"/>
  <c r="F113" i="111"/>
  <c r="E113" i="111"/>
  <c r="D113" i="111"/>
  <c r="N112" i="111"/>
  <c r="K112" i="111"/>
  <c r="N111" i="111"/>
  <c r="K111" i="111"/>
  <c r="N110" i="111"/>
  <c r="K110" i="111"/>
  <c r="O110" i="111"/>
  <c r="R110" i="111"/>
  <c r="N109" i="111"/>
  <c r="K109" i="111"/>
  <c r="N108" i="111"/>
  <c r="K108" i="111"/>
  <c r="N107" i="111"/>
  <c r="K107" i="111"/>
  <c r="O107" i="111"/>
  <c r="R107" i="111"/>
  <c r="N106" i="111"/>
  <c r="K106" i="111"/>
  <c r="O106" i="111"/>
  <c r="R106" i="111"/>
  <c r="N105" i="111"/>
  <c r="K105" i="111"/>
  <c r="N104" i="111"/>
  <c r="K104" i="111"/>
  <c r="N103" i="111"/>
  <c r="K103" i="111"/>
  <c r="N102" i="111"/>
  <c r="K102" i="111"/>
  <c r="O102" i="111"/>
  <c r="R102" i="111"/>
  <c r="N101" i="111"/>
  <c r="K101" i="111"/>
  <c r="N100" i="111"/>
  <c r="K100" i="111"/>
  <c r="N99" i="111"/>
  <c r="K99" i="111"/>
  <c r="O99" i="111"/>
  <c r="R99" i="111"/>
  <c r="N98" i="111"/>
  <c r="K98" i="111"/>
  <c r="O98" i="111"/>
  <c r="R98" i="111"/>
  <c r="N97" i="111"/>
  <c r="K97" i="111"/>
  <c r="N96" i="111"/>
  <c r="K96" i="111"/>
  <c r="N95" i="111"/>
  <c r="K95" i="111"/>
  <c r="N94" i="111"/>
  <c r="K94" i="111"/>
  <c r="O94" i="111"/>
  <c r="R94" i="111"/>
  <c r="N93" i="111"/>
  <c r="K93" i="111"/>
  <c r="N92" i="111"/>
  <c r="K92" i="111"/>
  <c r="N91" i="111"/>
  <c r="K91" i="111"/>
  <c r="O91" i="111"/>
  <c r="R91" i="111"/>
  <c r="N90" i="111"/>
  <c r="K90" i="111"/>
  <c r="O90" i="111"/>
  <c r="R90" i="111"/>
  <c r="N89" i="111"/>
  <c r="K89" i="111"/>
  <c r="N88" i="111"/>
  <c r="K88" i="111"/>
  <c r="N87" i="111"/>
  <c r="K87" i="111"/>
  <c r="N86" i="111"/>
  <c r="K86" i="111"/>
  <c r="O86" i="111"/>
  <c r="R86" i="111"/>
  <c r="N85" i="111"/>
  <c r="K85" i="111"/>
  <c r="N84" i="111"/>
  <c r="K84" i="111"/>
  <c r="N83" i="111"/>
  <c r="K83" i="111"/>
  <c r="O83" i="111"/>
  <c r="R83" i="111"/>
  <c r="N82" i="111"/>
  <c r="K82" i="111"/>
  <c r="O82" i="111"/>
  <c r="R82" i="111"/>
  <c r="N81" i="111"/>
  <c r="K81" i="111"/>
  <c r="N80" i="111"/>
  <c r="K80" i="111"/>
  <c r="O80" i="111"/>
  <c r="R80" i="111"/>
  <c r="N79" i="111"/>
  <c r="K79" i="111"/>
  <c r="N78" i="111"/>
  <c r="K78" i="111"/>
  <c r="O78" i="111"/>
  <c r="R78" i="111"/>
  <c r="N77" i="111"/>
  <c r="K77" i="111"/>
  <c r="N76" i="111"/>
  <c r="K76" i="111"/>
  <c r="O76" i="111"/>
  <c r="R76" i="111"/>
  <c r="N75" i="111"/>
  <c r="K75" i="111"/>
  <c r="A74" i="111"/>
  <c r="A75" i="111"/>
  <c r="A76" i="111"/>
  <c r="A77" i="111"/>
  <c r="A78" i="111"/>
  <c r="A79" i="111"/>
  <c r="A80" i="111"/>
  <c r="A81" i="111"/>
  <c r="A82" i="111"/>
  <c r="A83" i="111"/>
  <c r="A84" i="111"/>
  <c r="A85" i="111"/>
  <c r="A86" i="111"/>
  <c r="A87" i="111"/>
  <c r="A88" i="111"/>
  <c r="A89" i="111"/>
  <c r="A90" i="111"/>
  <c r="A91" i="111"/>
  <c r="A92" i="111"/>
  <c r="A93" i="111"/>
  <c r="A94" i="111"/>
  <c r="A95" i="111"/>
  <c r="A96" i="111"/>
  <c r="A97" i="111"/>
  <c r="A98" i="111"/>
  <c r="A99" i="111"/>
  <c r="A100" i="111"/>
  <c r="A101" i="111"/>
  <c r="A102" i="111"/>
  <c r="A103" i="111"/>
  <c r="A104" i="111"/>
  <c r="A105" i="111"/>
  <c r="A106" i="111"/>
  <c r="A107" i="111"/>
  <c r="A108" i="111"/>
  <c r="A109" i="111"/>
  <c r="A110" i="111"/>
  <c r="A111" i="111"/>
  <c r="A112" i="111"/>
  <c r="N74" i="111"/>
  <c r="K74" i="111"/>
  <c r="O74" i="111"/>
  <c r="R74" i="111"/>
  <c r="N73" i="111"/>
  <c r="K73" i="111"/>
  <c r="O73" i="111"/>
  <c r="N72" i="111"/>
  <c r="K72" i="111"/>
  <c r="O72" i="111"/>
  <c r="R72" i="111"/>
  <c r="T72" i="111"/>
  <c r="S72" i="111"/>
  <c r="J67" i="111"/>
  <c r="I67" i="111"/>
  <c r="H67" i="111"/>
  <c r="G67" i="111"/>
  <c r="F67" i="111"/>
  <c r="E67" i="111"/>
  <c r="E20" i="111"/>
  <c r="E115" i="111"/>
  <c r="D67" i="111"/>
  <c r="N66" i="111"/>
  <c r="K66" i="111"/>
  <c r="O66" i="111"/>
  <c r="R66" i="111"/>
  <c r="N65" i="111"/>
  <c r="K65" i="111"/>
  <c r="O65" i="111"/>
  <c r="R65" i="111"/>
  <c r="T65" i="111"/>
  <c r="N64" i="111"/>
  <c r="K64" i="111"/>
  <c r="N63" i="111"/>
  <c r="K63" i="111"/>
  <c r="N62" i="111"/>
  <c r="K62" i="111"/>
  <c r="O62" i="111"/>
  <c r="R62" i="111"/>
  <c r="N61" i="111"/>
  <c r="K61" i="111"/>
  <c r="O61" i="111"/>
  <c r="R61" i="111"/>
  <c r="T61" i="111"/>
  <c r="N60" i="111"/>
  <c r="K60" i="111"/>
  <c r="N59" i="111"/>
  <c r="K59" i="111"/>
  <c r="N58" i="111"/>
  <c r="K58" i="111"/>
  <c r="O58" i="111"/>
  <c r="R58" i="111"/>
  <c r="N57" i="111"/>
  <c r="K57" i="111"/>
  <c r="O57" i="111"/>
  <c r="R57" i="111"/>
  <c r="T57" i="111"/>
  <c r="N56" i="111"/>
  <c r="K56" i="111"/>
  <c r="N55" i="111"/>
  <c r="K55" i="111"/>
  <c r="N54" i="111"/>
  <c r="K54" i="111"/>
  <c r="O54" i="111"/>
  <c r="R54" i="111"/>
  <c r="N53" i="111"/>
  <c r="K53" i="111"/>
  <c r="O53" i="111"/>
  <c r="R53" i="111"/>
  <c r="T53" i="111"/>
  <c r="N52" i="111"/>
  <c r="K52" i="111"/>
  <c r="N51" i="111"/>
  <c r="K51" i="111"/>
  <c r="N50" i="111"/>
  <c r="K50" i="111"/>
  <c r="O50" i="111"/>
  <c r="R50" i="111"/>
  <c r="N49" i="111"/>
  <c r="K49" i="111"/>
  <c r="O49" i="111"/>
  <c r="R49" i="111"/>
  <c r="T49" i="111"/>
  <c r="N48" i="111"/>
  <c r="K48" i="111"/>
  <c r="N47" i="111"/>
  <c r="K47" i="111"/>
  <c r="N46" i="111"/>
  <c r="K46" i="111"/>
  <c r="O46" i="111"/>
  <c r="R46" i="111"/>
  <c r="N45" i="111"/>
  <c r="K45" i="111"/>
  <c r="O45" i="111"/>
  <c r="R45" i="111"/>
  <c r="T45" i="111"/>
  <c r="N44" i="111"/>
  <c r="K44" i="111"/>
  <c r="N43" i="111"/>
  <c r="K43" i="111"/>
  <c r="N42" i="111"/>
  <c r="K42" i="111"/>
  <c r="O42" i="111"/>
  <c r="R42" i="111"/>
  <c r="N41" i="111"/>
  <c r="K41" i="111"/>
  <c r="O41" i="111"/>
  <c r="R41" i="111"/>
  <c r="T41" i="111"/>
  <c r="N40" i="111"/>
  <c r="K40" i="111"/>
  <c r="N39" i="111"/>
  <c r="K39" i="111"/>
  <c r="N38" i="111"/>
  <c r="K38" i="111"/>
  <c r="O38" i="111"/>
  <c r="R38" i="111"/>
  <c r="N37" i="111"/>
  <c r="K37" i="111"/>
  <c r="O37" i="111"/>
  <c r="R37" i="111"/>
  <c r="T37" i="111"/>
  <c r="N36" i="111"/>
  <c r="K36" i="111"/>
  <c r="N35" i="111"/>
  <c r="K35" i="111"/>
  <c r="N34" i="111"/>
  <c r="K34" i="111"/>
  <c r="O34" i="111"/>
  <c r="R34" i="111"/>
  <c r="N33" i="111"/>
  <c r="K33" i="111"/>
  <c r="O33" i="111"/>
  <c r="R33" i="111"/>
  <c r="T33" i="111"/>
  <c r="N32" i="111"/>
  <c r="K32" i="111"/>
  <c r="N31" i="111"/>
  <c r="K31" i="111"/>
  <c r="O31" i="111"/>
  <c r="R31" i="111"/>
  <c r="T31" i="111"/>
  <c r="N30" i="111"/>
  <c r="K30" i="111"/>
  <c r="N29" i="111"/>
  <c r="K29" i="111"/>
  <c r="O29" i="111"/>
  <c r="R29" i="111"/>
  <c r="T29" i="111"/>
  <c r="A28" i="111"/>
  <c r="A29" i="111"/>
  <c r="A30" i="111"/>
  <c r="A31" i="111"/>
  <c r="A32" i="111"/>
  <c r="A33" i="111"/>
  <c r="A34" i="111"/>
  <c r="A35" i="111"/>
  <c r="A36" i="111"/>
  <c r="A37" i="111"/>
  <c r="A38" i="111"/>
  <c r="A39" i="111"/>
  <c r="A40" i="111"/>
  <c r="A41" i="111"/>
  <c r="A42" i="111"/>
  <c r="A43" i="111"/>
  <c r="A44" i="111"/>
  <c r="A45" i="111"/>
  <c r="A46" i="111"/>
  <c r="A47" i="111"/>
  <c r="A48" i="111"/>
  <c r="A49" i="111"/>
  <c r="A50" i="111"/>
  <c r="A51" i="111"/>
  <c r="A52" i="111"/>
  <c r="A53" i="111"/>
  <c r="A54" i="111"/>
  <c r="A55" i="111"/>
  <c r="A56" i="111"/>
  <c r="A57" i="111"/>
  <c r="A58" i="111"/>
  <c r="A59" i="111"/>
  <c r="A60" i="111"/>
  <c r="A61" i="111"/>
  <c r="A62" i="111"/>
  <c r="A63" i="111"/>
  <c r="A64" i="111"/>
  <c r="A65" i="111"/>
  <c r="A66" i="111"/>
  <c r="N28" i="111"/>
  <c r="K28" i="111"/>
  <c r="N27" i="111"/>
  <c r="K27" i="111"/>
  <c r="N26" i="111"/>
  <c r="K26" i="111"/>
  <c r="O26" i="111"/>
  <c r="R26" i="111"/>
  <c r="J20" i="111"/>
  <c r="I20" i="111"/>
  <c r="H20" i="111"/>
  <c r="G20" i="111"/>
  <c r="F20" i="111"/>
  <c r="D20" i="111"/>
  <c r="D115" i="111"/>
  <c r="R19" i="111"/>
  <c r="T19" i="111"/>
  <c r="N19" i="111"/>
  <c r="K19" i="111"/>
  <c r="O19" i="111"/>
  <c r="R18" i="111"/>
  <c r="T18" i="111"/>
  <c r="N18" i="111"/>
  <c r="K18" i="111"/>
  <c r="O18" i="111"/>
  <c r="R17" i="111"/>
  <c r="T17" i="111"/>
  <c r="N17" i="111"/>
  <c r="K17" i="111"/>
  <c r="O17" i="111"/>
  <c r="R16" i="111"/>
  <c r="T16" i="111"/>
  <c r="N16" i="111"/>
  <c r="K16" i="111"/>
  <c r="O16" i="111"/>
  <c r="R15" i="111"/>
  <c r="T15" i="111"/>
  <c r="N15" i="111"/>
  <c r="K15" i="111"/>
  <c r="O15" i="111"/>
  <c r="A15" i="111"/>
  <c r="A16" i="111"/>
  <c r="A17" i="111"/>
  <c r="A18" i="111"/>
  <c r="A19" i="111"/>
  <c r="R14" i="111"/>
  <c r="T14" i="111"/>
  <c r="N14" i="111"/>
  <c r="N20" i="111"/>
  <c r="K14" i="111"/>
  <c r="K20" i="111"/>
  <c r="R13" i="111"/>
  <c r="T13" i="111"/>
  <c r="N13" i="111"/>
  <c r="K13" i="111"/>
  <c r="O13" i="111"/>
  <c r="M113" i="110"/>
  <c r="L113" i="110"/>
  <c r="J113" i="110"/>
  <c r="J67" i="110"/>
  <c r="J20" i="110"/>
  <c r="J115" i="110"/>
  <c r="I113" i="110"/>
  <c r="H113" i="110"/>
  <c r="G113" i="110"/>
  <c r="F113" i="110"/>
  <c r="E113" i="110"/>
  <c r="D113" i="110"/>
  <c r="N112" i="110"/>
  <c r="K112" i="110"/>
  <c r="N111" i="110"/>
  <c r="K111" i="110"/>
  <c r="O111" i="110"/>
  <c r="R111" i="110"/>
  <c r="N110" i="110"/>
  <c r="K110" i="110"/>
  <c r="N109" i="110"/>
  <c r="K109" i="110"/>
  <c r="O109" i="110"/>
  <c r="R109" i="110"/>
  <c r="N108" i="110"/>
  <c r="K108" i="110"/>
  <c r="N107" i="110"/>
  <c r="K107" i="110"/>
  <c r="O107" i="110"/>
  <c r="R107" i="110"/>
  <c r="N106" i="110"/>
  <c r="K106" i="110"/>
  <c r="N105" i="110"/>
  <c r="K105" i="110"/>
  <c r="O105" i="110"/>
  <c r="R105" i="110"/>
  <c r="N104" i="110"/>
  <c r="K104" i="110"/>
  <c r="N103" i="110"/>
  <c r="K103" i="110"/>
  <c r="O103" i="110"/>
  <c r="R103" i="110"/>
  <c r="N102" i="110"/>
  <c r="K102" i="110"/>
  <c r="N101" i="110"/>
  <c r="K101" i="110"/>
  <c r="N100" i="110"/>
  <c r="K100" i="110"/>
  <c r="N99" i="110"/>
  <c r="K99" i="110"/>
  <c r="N98" i="110"/>
  <c r="K98" i="110"/>
  <c r="N97" i="110"/>
  <c r="K97" i="110"/>
  <c r="N96" i="110"/>
  <c r="K96" i="110"/>
  <c r="N95" i="110"/>
  <c r="K95" i="110"/>
  <c r="N94" i="110"/>
  <c r="K94" i="110"/>
  <c r="N93" i="110"/>
  <c r="K93" i="110"/>
  <c r="N92" i="110"/>
  <c r="K92" i="110"/>
  <c r="N91" i="110"/>
  <c r="K91" i="110"/>
  <c r="N90" i="110"/>
  <c r="K90" i="110"/>
  <c r="N89" i="110"/>
  <c r="K89" i="110"/>
  <c r="N88" i="110"/>
  <c r="K88" i="110"/>
  <c r="N87" i="110"/>
  <c r="K87" i="110"/>
  <c r="N86" i="110"/>
  <c r="K86" i="110"/>
  <c r="N85" i="110"/>
  <c r="K85" i="110"/>
  <c r="N84" i="110"/>
  <c r="K84" i="110"/>
  <c r="N83" i="110"/>
  <c r="K83" i="110"/>
  <c r="N82" i="110"/>
  <c r="K82" i="110"/>
  <c r="N81" i="110"/>
  <c r="K81" i="110"/>
  <c r="N80" i="110"/>
  <c r="K80" i="110"/>
  <c r="A74" i="110"/>
  <c r="A75" i="110"/>
  <c r="A76" i="110"/>
  <c r="A77" i="110"/>
  <c r="A78" i="110"/>
  <c r="A79" i="110"/>
  <c r="A80" i="110"/>
  <c r="A81" i="110"/>
  <c r="A82" i="110"/>
  <c r="A83" i="110"/>
  <c r="A84" i="110"/>
  <c r="A85" i="110"/>
  <c r="A86" i="110"/>
  <c r="A87" i="110"/>
  <c r="A88" i="110"/>
  <c r="A89" i="110"/>
  <c r="A90" i="110"/>
  <c r="A91" i="110"/>
  <c r="A92" i="110"/>
  <c r="A93" i="110"/>
  <c r="A94" i="110"/>
  <c r="A95" i="110"/>
  <c r="A96" i="110"/>
  <c r="A97" i="110"/>
  <c r="A98" i="110"/>
  <c r="A99" i="110"/>
  <c r="A100" i="110"/>
  <c r="A101" i="110"/>
  <c r="A102" i="110"/>
  <c r="A103" i="110"/>
  <c r="A104" i="110"/>
  <c r="A105" i="110"/>
  <c r="A106" i="110"/>
  <c r="A107" i="110"/>
  <c r="A108" i="110"/>
  <c r="A109" i="110"/>
  <c r="A110" i="110"/>
  <c r="A111" i="110"/>
  <c r="A112" i="110"/>
  <c r="N79" i="110"/>
  <c r="K79" i="110"/>
  <c r="N78" i="110"/>
  <c r="K78" i="110"/>
  <c r="N77" i="110"/>
  <c r="K77" i="110"/>
  <c r="N76" i="110"/>
  <c r="K76" i="110"/>
  <c r="N75" i="110"/>
  <c r="K75" i="110"/>
  <c r="N74" i="110"/>
  <c r="K74" i="110"/>
  <c r="N73" i="110"/>
  <c r="K73" i="110"/>
  <c r="N72" i="110"/>
  <c r="K72" i="110"/>
  <c r="O72" i="110"/>
  <c r="R72" i="110"/>
  <c r="M67" i="110"/>
  <c r="L67" i="110"/>
  <c r="I67" i="110"/>
  <c r="H67" i="110"/>
  <c r="G67" i="110"/>
  <c r="F67" i="110"/>
  <c r="E67" i="110"/>
  <c r="D67" i="110"/>
  <c r="D20" i="110"/>
  <c r="D115" i="110"/>
  <c r="N66" i="110"/>
  <c r="K66" i="110"/>
  <c r="O66" i="110"/>
  <c r="R66" i="110"/>
  <c r="T66" i="110"/>
  <c r="N65" i="110"/>
  <c r="K65" i="110"/>
  <c r="O65" i="110"/>
  <c r="R65" i="110"/>
  <c r="N64" i="110"/>
  <c r="K64" i="110"/>
  <c r="O64" i="110"/>
  <c r="R64" i="110"/>
  <c r="T64" i="110"/>
  <c r="N63" i="110"/>
  <c r="K63" i="110"/>
  <c r="O63" i="110"/>
  <c r="R63" i="110"/>
  <c r="N62" i="110"/>
  <c r="K62" i="110"/>
  <c r="O62" i="110"/>
  <c r="R62" i="110"/>
  <c r="T62" i="110"/>
  <c r="N61" i="110"/>
  <c r="K61" i="110"/>
  <c r="O61" i="110"/>
  <c r="R61" i="110"/>
  <c r="N60" i="110"/>
  <c r="K60" i="110"/>
  <c r="O60" i="110"/>
  <c r="R60" i="110"/>
  <c r="T60" i="110"/>
  <c r="N59" i="110"/>
  <c r="K59" i="110"/>
  <c r="O59" i="110"/>
  <c r="R59" i="110"/>
  <c r="N58" i="110"/>
  <c r="K58" i="110"/>
  <c r="O58" i="110"/>
  <c r="R58" i="110"/>
  <c r="T58" i="110"/>
  <c r="N57" i="110"/>
  <c r="K57" i="110"/>
  <c r="O57" i="110"/>
  <c r="R57" i="110"/>
  <c r="N56" i="110"/>
  <c r="K56" i="110"/>
  <c r="O56" i="110"/>
  <c r="R56" i="110"/>
  <c r="T56" i="110"/>
  <c r="N55" i="110"/>
  <c r="K55" i="110"/>
  <c r="O55" i="110"/>
  <c r="R55" i="110"/>
  <c r="N54" i="110"/>
  <c r="K54" i="110"/>
  <c r="O54" i="110"/>
  <c r="R54" i="110"/>
  <c r="T54" i="110"/>
  <c r="N53" i="110"/>
  <c r="K53" i="110"/>
  <c r="O53" i="110"/>
  <c r="R53" i="110"/>
  <c r="N52" i="110"/>
  <c r="K52" i="110"/>
  <c r="O52" i="110"/>
  <c r="R52" i="110"/>
  <c r="T52" i="110"/>
  <c r="N51" i="110"/>
  <c r="K51" i="110"/>
  <c r="O51" i="110"/>
  <c r="R51" i="110"/>
  <c r="N50" i="110"/>
  <c r="K50" i="110"/>
  <c r="O50" i="110"/>
  <c r="R50" i="110"/>
  <c r="T50" i="110"/>
  <c r="N49" i="110"/>
  <c r="K49" i="110"/>
  <c r="O49" i="110"/>
  <c r="R49" i="110"/>
  <c r="N48" i="110"/>
  <c r="K48" i="110"/>
  <c r="O48" i="110"/>
  <c r="R48" i="110"/>
  <c r="T48" i="110"/>
  <c r="N47" i="110"/>
  <c r="K47" i="110"/>
  <c r="O47" i="110"/>
  <c r="R47" i="110"/>
  <c r="N46" i="110"/>
  <c r="K46" i="110"/>
  <c r="O46" i="110"/>
  <c r="R46" i="110"/>
  <c r="T46" i="110"/>
  <c r="N45" i="110"/>
  <c r="K45" i="110"/>
  <c r="O45" i="110"/>
  <c r="R45" i="110"/>
  <c r="N44" i="110"/>
  <c r="K44" i="110"/>
  <c r="O44" i="110"/>
  <c r="R44" i="110"/>
  <c r="T44" i="110"/>
  <c r="N43" i="110"/>
  <c r="K43" i="110"/>
  <c r="O43" i="110"/>
  <c r="R43" i="110"/>
  <c r="N42" i="110"/>
  <c r="K42" i="110"/>
  <c r="O42" i="110"/>
  <c r="R42" i="110"/>
  <c r="T42" i="110"/>
  <c r="N41" i="110"/>
  <c r="K41" i="110"/>
  <c r="O41" i="110"/>
  <c r="R41" i="110"/>
  <c r="N40" i="110"/>
  <c r="K40" i="110"/>
  <c r="O40" i="110"/>
  <c r="R40" i="110"/>
  <c r="T40" i="110"/>
  <c r="N39" i="110"/>
  <c r="K39" i="110"/>
  <c r="O39" i="110"/>
  <c r="R39" i="110"/>
  <c r="N38" i="110"/>
  <c r="K38" i="110"/>
  <c r="O38" i="110"/>
  <c r="R38" i="110"/>
  <c r="T38" i="110"/>
  <c r="N37" i="110"/>
  <c r="K37" i="110"/>
  <c r="O37" i="110"/>
  <c r="R37" i="110"/>
  <c r="N36" i="110"/>
  <c r="K36" i="110"/>
  <c r="O36" i="110"/>
  <c r="R36" i="110"/>
  <c r="T36" i="110"/>
  <c r="N35" i="110"/>
  <c r="K35" i="110"/>
  <c r="O35" i="110"/>
  <c r="R35" i="110"/>
  <c r="N34" i="110"/>
  <c r="K34" i="110"/>
  <c r="N33" i="110"/>
  <c r="K33" i="110"/>
  <c r="O33" i="110"/>
  <c r="R33" i="110"/>
  <c r="N32" i="110"/>
  <c r="K32" i="110"/>
  <c r="N31" i="110"/>
  <c r="K31" i="110"/>
  <c r="O31" i="110"/>
  <c r="R31" i="110"/>
  <c r="A28" i="110"/>
  <c r="A29" i="110"/>
  <c r="A30" i="110"/>
  <c r="A31" i="110"/>
  <c r="A32" i="110"/>
  <c r="A33" i="110"/>
  <c r="A34" i="110"/>
  <c r="A35" i="110"/>
  <c r="A36" i="110"/>
  <c r="A37" i="110"/>
  <c r="A38" i="110"/>
  <c r="A39" i="110"/>
  <c r="A40" i="110"/>
  <c r="A41" i="110"/>
  <c r="A42" i="110"/>
  <c r="A43" i="110"/>
  <c r="A44" i="110"/>
  <c r="A45" i="110"/>
  <c r="A46" i="110"/>
  <c r="A47" i="110"/>
  <c r="A48" i="110"/>
  <c r="A49" i="110"/>
  <c r="A50" i="110"/>
  <c r="A51" i="110"/>
  <c r="A52" i="110"/>
  <c r="A53" i="110"/>
  <c r="A54" i="110"/>
  <c r="A55" i="110"/>
  <c r="A56" i="110"/>
  <c r="A57" i="110"/>
  <c r="A58" i="110"/>
  <c r="A59" i="110"/>
  <c r="A60" i="110"/>
  <c r="A61" i="110"/>
  <c r="A62" i="110"/>
  <c r="A63" i="110"/>
  <c r="A64" i="110"/>
  <c r="A65" i="110"/>
  <c r="A66" i="110"/>
  <c r="K67" i="110"/>
  <c r="N26" i="110"/>
  <c r="K26" i="110"/>
  <c r="M20" i="110"/>
  <c r="L20" i="110"/>
  <c r="I20" i="110"/>
  <c r="H20" i="110"/>
  <c r="G20" i="110"/>
  <c r="F20" i="110"/>
  <c r="E20" i="110"/>
  <c r="R19" i="110"/>
  <c r="S19" i="110"/>
  <c r="T19" i="110"/>
  <c r="N19" i="110"/>
  <c r="K19" i="110"/>
  <c r="O19" i="110"/>
  <c r="R18" i="110"/>
  <c r="N18" i="110"/>
  <c r="K18" i="110"/>
  <c r="O18" i="110"/>
  <c r="R17" i="110"/>
  <c r="T17" i="110"/>
  <c r="N17" i="110"/>
  <c r="K17" i="110"/>
  <c r="O17" i="110"/>
  <c r="R16" i="110"/>
  <c r="S16" i="110"/>
  <c r="T16" i="110"/>
  <c r="U16" i="110"/>
  <c r="N16" i="110"/>
  <c r="K16" i="110"/>
  <c r="O16" i="110"/>
  <c r="R15" i="110"/>
  <c r="S15" i="110"/>
  <c r="T15" i="110"/>
  <c r="N15" i="110"/>
  <c r="K15" i="110"/>
  <c r="O15" i="110"/>
  <c r="A15" i="110"/>
  <c r="A16" i="110"/>
  <c r="A17" i="110"/>
  <c r="A18" i="110"/>
  <c r="A19" i="110"/>
  <c r="R14" i="110"/>
  <c r="N14" i="110"/>
  <c r="K14" i="110"/>
  <c r="O14" i="110"/>
  <c r="O20" i="110"/>
  <c r="N20" i="110"/>
  <c r="K20" i="110"/>
  <c r="R13" i="110"/>
  <c r="T13" i="110"/>
  <c r="S13" i="110"/>
  <c r="U13" i="110"/>
  <c r="N13" i="110"/>
  <c r="K13" i="110"/>
  <c r="O13" i="110"/>
  <c r="M113" i="109"/>
  <c r="L113" i="109"/>
  <c r="J113" i="109"/>
  <c r="I113" i="109"/>
  <c r="I67" i="109"/>
  <c r="I20" i="109"/>
  <c r="I115" i="109"/>
  <c r="H113" i="109"/>
  <c r="G113" i="109"/>
  <c r="F113" i="109"/>
  <c r="E113" i="109"/>
  <c r="E67" i="109"/>
  <c r="E20" i="109"/>
  <c r="E115" i="109"/>
  <c r="D113" i="109"/>
  <c r="N112" i="109"/>
  <c r="K112" i="109"/>
  <c r="O112" i="109"/>
  <c r="R112" i="109"/>
  <c r="N111" i="109"/>
  <c r="K111" i="109"/>
  <c r="O111" i="109"/>
  <c r="R111" i="109"/>
  <c r="N110" i="109"/>
  <c r="K110" i="109"/>
  <c r="O110" i="109"/>
  <c r="R110" i="109"/>
  <c r="N109" i="109"/>
  <c r="K109" i="109"/>
  <c r="O109" i="109"/>
  <c r="R109" i="109"/>
  <c r="N108" i="109"/>
  <c r="K108" i="109"/>
  <c r="O108" i="109"/>
  <c r="R108" i="109"/>
  <c r="N107" i="109"/>
  <c r="K107" i="109"/>
  <c r="O107" i="109"/>
  <c r="R107" i="109"/>
  <c r="N106" i="109"/>
  <c r="K106" i="109"/>
  <c r="O106" i="109"/>
  <c r="R106" i="109"/>
  <c r="N105" i="109"/>
  <c r="K105" i="109"/>
  <c r="O105" i="109"/>
  <c r="R105" i="109"/>
  <c r="N104" i="109"/>
  <c r="K104" i="109"/>
  <c r="O104" i="109"/>
  <c r="R104" i="109"/>
  <c r="N103" i="109"/>
  <c r="K103" i="109"/>
  <c r="O103" i="109"/>
  <c r="R103" i="109"/>
  <c r="N102" i="109"/>
  <c r="K102" i="109"/>
  <c r="O102" i="109"/>
  <c r="R102" i="109"/>
  <c r="N101" i="109"/>
  <c r="K101" i="109"/>
  <c r="O101" i="109"/>
  <c r="R101" i="109"/>
  <c r="N100" i="109"/>
  <c r="K100" i="109"/>
  <c r="O100" i="109"/>
  <c r="R100" i="109"/>
  <c r="N99" i="109"/>
  <c r="K99" i="109"/>
  <c r="O99" i="109"/>
  <c r="R99" i="109"/>
  <c r="N98" i="109"/>
  <c r="K98" i="109"/>
  <c r="O98" i="109"/>
  <c r="R98" i="109"/>
  <c r="N97" i="109"/>
  <c r="K97" i="109"/>
  <c r="O97" i="109"/>
  <c r="R97" i="109"/>
  <c r="N96" i="109"/>
  <c r="K96" i="109"/>
  <c r="O96" i="109"/>
  <c r="R96" i="109"/>
  <c r="N95" i="109"/>
  <c r="K95" i="109"/>
  <c r="O95" i="109"/>
  <c r="R95" i="109"/>
  <c r="N94" i="109"/>
  <c r="K94" i="109"/>
  <c r="O94" i="109"/>
  <c r="R94" i="109"/>
  <c r="N93" i="109"/>
  <c r="K93" i="109"/>
  <c r="O93" i="109"/>
  <c r="R93" i="109"/>
  <c r="N92" i="109"/>
  <c r="K92" i="109"/>
  <c r="O92" i="109"/>
  <c r="R92" i="109"/>
  <c r="N91" i="109"/>
  <c r="K91" i="109"/>
  <c r="O91" i="109"/>
  <c r="R91" i="109"/>
  <c r="N90" i="109"/>
  <c r="K90" i="109"/>
  <c r="O90" i="109"/>
  <c r="R90" i="109"/>
  <c r="N89" i="109"/>
  <c r="K89" i="109"/>
  <c r="O89" i="109"/>
  <c r="R89" i="109"/>
  <c r="N88" i="109"/>
  <c r="K88" i="109"/>
  <c r="O88" i="109"/>
  <c r="R88" i="109"/>
  <c r="N87" i="109"/>
  <c r="K87" i="109"/>
  <c r="O87" i="109"/>
  <c r="R87" i="109"/>
  <c r="N86" i="109"/>
  <c r="K86" i="109"/>
  <c r="O86" i="109"/>
  <c r="R86" i="109"/>
  <c r="N85" i="109"/>
  <c r="K85" i="109"/>
  <c r="O85" i="109"/>
  <c r="R85" i="109"/>
  <c r="N84" i="109"/>
  <c r="K84" i="109"/>
  <c r="O84" i="109"/>
  <c r="R84" i="109"/>
  <c r="N83" i="109"/>
  <c r="K83" i="109"/>
  <c r="O83" i="109"/>
  <c r="R83" i="109"/>
  <c r="T83" i="109"/>
  <c r="S83" i="109"/>
  <c r="U83" i="109"/>
  <c r="N82" i="109"/>
  <c r="K82" i="109"/>
  <c r="O82" i="109"/>
  <c r="R82" i="109"/>
  <c r="T82" i="109"/>
  <c r="S82" i="109"/>
  <c r="N81" i="109"/>
  <c r="K81" i="109"/>
  <c r="O81" i="109"/>
  <c r="R81" i="109"/>
  <c r="T81" i="109"/>
  <c r="S81" i="109"/>
  <c r="N80" i="109"/>
  <c r="K80" i="109"/>
  <c r="O80" i="109"/>
  <c r="R80" i="109"/>
  <c r="T80" i="109"/>
  <c r="S80" i="109"/>
  <c r="N79" i="109"/>
  <c r="K79" i="109"/>
  <c r="O79" i="109"/>
  <c r="R79" i="109"/>
  <c r="T79" i="109"/>
  <c r="S79" i="109"/>
  <c r="U79" i="109"/>
  <c r="N78" i="109"/>
  <c r="K78" i="109"/>
  <c r="O78" i="109"/>
  <c r="R78" i="109"/>
  <c r="T78" i="109"/>
  <c r="S78" i="109"/>
  <c r="N77" i="109"/>
  <c r="K77" i="109"/>
  <c r="O77" i="109"/>
  <c r="R77" i="109"/>
  <c r="T77" i="109"/>
  <c r="S77" i="109"/>
  <c r="N76" i="109"/>
  <c r="K76" i="109"/>
  <c r="O76" i="109"/>
  <c r="R76" i="109"/>
  <c r="T76" i="109"/>
  <c r="S76" i="109"/>
  <c r="N75" i="109"/>
  <c r="K75" i="109"/>
  <c r="O75" i="109"/>
  <c r="R75" i="109"/>
  <c r="T75" i="109"/>
  <c r="S75" i="109"/>
  <c r="U75" i="109"/>
  <c r="N74" i="109"/>
  <c r="K74" i="109"/>
  <c r="A74" i="109"/>
  <c r="A75" i="109"/>
  <c r="A76" i="109"/>
  <c r="A77" i="109"/>
  <c r="A78" i="109"/>
  <c r="A79" i="109"/>
  <c r="A80" i="109"/>
  <c r="A81" i="109"/>
  <c r="A82" i="109"/>
  <c r="A83" i="109"/>
  <c r="A84" i="109"/>
  <c r="A85" i="109"/>
  <c r="A86" i="109"/>
  <c r="A87" i="109"/>
  <c r="A88" i="109"/>
  <c r="A89" i="109"/>
  <c r="A90" i="109"/>
  <c r="A91" i="109"/>
  <c r="A92" i="109"/>
  <c r="A93" i="109"/>
  <c r="A94" i="109"/>
  <c r="A95" i="109"/>
  <c r="A96" i="109"/>
  <c r="A97" i="109"/>
  <c r="A98" i="109"/>
  <c r="A99" i="109"/>
  <c r="A100" i="109"/>
  <c r="A101" i="109"/>
  <c r="A102" i="109"/>
  <c r="A103" i="109"/>
  <c r="A104" i="109"/>
  <c r="A105" i="109"/>
  <c r="A106" i="109"/>
  <c r="A107" i="109"/>
  <c r="A108" i="109"/>
  <c r="A109" i="109"/>
  <c r="A110" i="109"/>
  <c r="A111" i="109"/>
  <c r="A112" i="109"/>
  <c r="N73" i="109"/>
  <c r="K73" i="109"/>
  <c r="N72" i="109"/>
  <c r="K72" i="109"/>
  <c r="O72" i="109"/>
  <c r="R72" i="109"/>
  <c r="M67" i="109"/>
  <c r="L67" i="109"/>
  <c r="J67" i="109"/>
  <c r="H67" i="109"/>
  <c r="G67" i="109"/>
  <c r="F67" i="109"/>
  <c r="D67" i="109"/>
  <c r="N66" i="109"/>
  <c r="K66" i="109"/>
  <c r="O66" i="109"/>
  <c r="R66" i="109"/>
  <c r="N65" i="109"/>
  <c r="K65" i="109"/>
  <c r="O65" i="109"/>
  <c r="R65" i="109"/>
  <c r="N64" i="109"/>
  <c r="K64" i="109"/>
  <c r="O64" i="109"/>
  <c r="R64" i="109"/>
  <c r="N63" i="109"/>
  <c r="K63" i="109"/>
  <c r="O63" i="109"/>
  <c r="R63" i="109"/>
  <c r="N62" i="109"/>
  <c r="K62" i="109"/>
  <c r="O62" i="109"/>
  <c r="R62" i="109"/>
  <c r="N61" i="109"/>
  <c r="K61" i="109"/>
  <c r="O61" i="109"/>
  <c r="R61" i="109"/>
  <c r="N60" i="109"/>
  <c r="K60" i="109"/>
  <c r="O60" i="109"/>
  <c r="R60" i="109"/>
  <c r="N59" i="109"/>
  <c r="K59" i="109"/>
  <c r="O59" i="109"/>
  <c r="R59" i="109"/>
  <c r="N58" i="109"/>
  <c r="K58" i="109"/>
  <c r="O58" i="109"/>
  <c r="R58" i="109"/>
  <c r="N57" i="109"/>
  <c r="K57" i="109"/>
  <c r="O57" i="109"/>
  <c r="R57" i="109"/>
  <c r="N56" i="109"/>
  <c r="K56" i="109"/>
  <c r="O56" i="109"/>
  <c r="R56" i="109"/>
  <c r="N55" i="109"/>
  <c r="K55" i="109"/>
  <c r="O55" i="109"/>
  <c r="R55" i="109"/>
  <c r="N54" i="109"/>
  <c r="K54" i="109"/>
  <c r="O54" i="109"/>
  <c r="R54" i="109"/>
  <c r="N53" i="109"/>
  <c r="K53" i="109"/>
  <c r="O53" i="109"/>
  <c r="R53" i="109"/>
  <c r="N52" i="109"/>
  <c r="K52" i="109"/>
  <c r="O52" i="109"/>
  <c r="R52" i="109"/>
  <c r="N51" i="109"/>
  <c r="K51" i="109"/>
  <c r="O51" i="109"/>
  <c r="R51" i="109"/>
  <c r="N50" i="109"/>
  <c r="K50" i="109"/>
  <c r="O50" i="109"/>
  <c r="R50" i="109"/>
  <c r="N49" i="109"/>
  <c r="K49" i="109"/>
  <c r="O49" i="109"/>
  <c r="R49" i="109"/>
  <c r="N48" i="109"/>
  <c r="K48" i="109"/>
  <c r="O48" i="109"/>
  <c r="R48" i="109"/>
  <c r="N47" i="109"/>
  <c r="K47" i="109"/>
  <c r="O47" i="109"/>
  <c r="R47" i="109"/>
  <c r="N46" i="109"/>
  <c r="K46" i="109"/>
  <c r="O46" i="109"/>
  <c r="R46" i="109"/>
  <c r="T46" i="109"/>
  <c r="N45" i="109"/>
  <c r="K45" i="109"/>
  <c r="O45" i="109"/>
  <c r="R45" i="109"/>
  <c r="S45" i="109"/>
  <c r="T45" i="109"/>
  <c r="U45" i="109"/>
  <c r="N44" i="109"/>
  <c r="K44" i="109"/>
  <c r="O44" i="109"/>
  <c r="R44" i="109"/>
  <c r="N43" i="109"/>
  <c r="K43" i="109"/>
  <c r="O43" i="109"/>
  <c r="R43" i="109"/>
  <c r="N42" i="109"/>
  <c r="K42" i="109"/>
  <c r="O42" i="109"/>
  <c r="R42" i="109"/>
  <c r="T42" i="109"/>
  <c r="N41" i="109"/>
  <c r="K41" i="109"/>
  <c r="O41" i="109"/>
  <c r="R41" i="109"/>
  <c r="S41" i="109"/>
  <c r="T41" i="109"/>
  <c r="U41" i="109"/>
  <c r="N40" i="109"/>
  <c r="K40" i="109"/>
  <c r="O40" i="109"/>
  <c r="R40" i="109"/>
  <c r="N39" i="109"/>
  <c r="K39" i="109"/>
  <c r="O39" i="109"/>
  <c r="R39" i="109"/>
  <c r="N38" i="109"/>
  <c r="K38" i="109"/>
  <c r="O38" i="109"/>
  <c r="R38" i="109"/>
  <c r="T38" i="109"/>
  <c r="N37" i="109"/>
  <c r="K37" i="109"/>
  <c r="O37" i="109"/>
  <c r="R37" i="109"/>
  <c r="S37" i="109"/>
  <c r="T37" i="109"/>
  <c r="U37" i="109"/>
  <c r="N36" i="109"/>
  <c r="K36" i="109"/>
  <c r="O36" i="109"/>
  <c r="R36" i="109"/>
  <c r="N35" i="109"/>
  <c r="K35" i="109"/>
  <c r="O35" i="109"/>
  <c r="R35" i="109"/>
  <c r="N34" i="109"/>
  <c r="K34" i="109"/>
  <c r="O34" i="109"/>
  <c r="R34" i="109"/>
  <c r="T34" i="109"/>
  <c r="N33" i="109"/>
  <c r="K33" i="109"/>
  <c r="O33" i="109"/>
  <c r="R33" i="109"/>
  <c r="S33" i="109"/>
  <c r="T33" i="109"/>
  <c r="U33" i="109"/>
  <c r="N32" i="109"/>
  <c r="K32" i="109"/>
  <c r="O32" i="109"/>
  <c r="R32" i="109"/>
  <c r="N31" i="109"/>
  <c r="K31" i="109"/>
  <c r="O31" i="109"/>
  <c r="R31" i="109"/>
  <c r="N30" i="109"/>
  <c r="K30" i="109"/>
  <c r="O30" i="109"/>
  <c r="R30" i="109"/>
  <c r="T30" i="109"/>
  <c r="N29" i="109"/>
  <c r="K29" i="109"/>
  <c r="O29" i="109"/>
  <c r="R29" i="109"/>
  <c r="N28" i="109"/>
  <c r="K28" i="109"/>
  <c r="O28" i="109"/>
  <c r="R28" i="109"/>
  <c r="T28" i="109"/>
  <c r="A28" i="109"/>
  <c r="A29" i="109"/>
  <c r="A30" i="109"/>
  <c r="A31" i="109"/>
  <c r="A32" i="109"/>
  <c r="A33" i="109"/>
  <c r="A34" i="109"/>
  <c r="A35" i="109"/>
  <c r="A36" i="109"/>
  <c r="A37" i="109"/>
  <c r="A38" i="109"/>
  <c r="A39" i="109"/>
  <c r="A40" i="109"/>
  <c r="A41" i="109"/>
  <c r="A42" i="109"/>
  <c r="A43" i="109"/>
  <c r="A44" i="109"/>
  <c r="A45" i="109"/>
  <c r="A46" i="109"/>
  <c r="A47" i="109"/>
  <c r="A48" i="109"/>
  <c r="A49" i="109"/>
  <c r="A50" i="109"/>
  <c r="A51" i="109"/>
  <c r="A52" i="109"/>
  <c r="A53" i="109"/>
  <c r="A54" i="109"/>
  <c r="A55" i="109"/>
  <c r="A56" i="109"/>
  <c r="A57" i="109"/>
  <c r="A58" i="109"/>
  <c r="A59" i="109"/>
  <c r="A60" i="109"/>
  <c r="A61" i="109"/>
  <c r="A62" i="109"/>
  <c r="A63" i="109"/>
  <c r="A64" i="109"/>
  <c r="A65" i="109"/>
  <c r="A66" i="109"/>
  <c r="N27" i="109"/>
  <c r="N67" i="109"/>
  <c r="K27" i="109"/>
  <c r="K67" i="109"/>
  <c r="N26" i="109"/>
  <c r="K26" i="109"/>
  <c r="O26" i="109"/>
  <c r="R26" i="109"/>
  <c r="M20" i="109"/>
  <c r="L20" i="109"/>
  <c r="J20" i="109"/>
  <c r="H20" i="109"/>
  <c r="G20" i="109"/>
  <c r="F20" i="109"/>
  <c r="D20" i="109"/>
  <c r="R19" i="109"/>
  <c r="T19" i="109"/>
  <c r="N19" i="109"/>
  <c r="K19" i="109"/>
  <c r="O19" i="109"/>
  <c r="R18" i="109"/>
  <c r="T18" i="109"/>
  <c r="N18" i="109"/>
  <c r="K18" i="109"/>
  <c r="O18" i="109"/>
  <c r="R17" i="109"/>
  <c r="T17" i="109"/>
  <c r="N17" i="109"/>
  <c r="K17" i="109"/>
  <c r="O17" i="109"/>
  <c r="R16" i="109"/>
  <c r="T16" i="109"/>
  <c r="N16" i="109"/>
  <c r="K16" i="109"/>
  <c r="O16" i="109"/>
  <c r="R15" i="109"/>
  <c r="T15" i="109"/>
  <c r="N15" i="109"/>
  <c r="K15" i="109"/>
  <c r="O15" i="109"/>
  <c r="A15" i="109"/>
  <c r="A16" i="109"/>
  <c r="A17" i="109"/>
  <c r="A18" i="109"/>
  <c r="A19" i="109"/>
  <c r="R14" i="109"/>
  <c r="T14" i="109"/>
  <c r="N14" i="109"/>
  <c r="K14" i="109"/>
  <c r="O14" i="109"/>
  <c r="K20" i="109"/>
  <c r="R13" i="109"/>
  <c r="T13" i="109"/>
  <c r="N13" i="109"/>
  <c r="K13" i="109"/>
  <c r="O13" i="109"/>
  <c r="M113" i="108"/>
  <c r="L113" i="108"/>
  <c r="J113" i="108"/>
  <c r="I113" i="108"/>
  <c r="I67" i="108"/>
  <c r="I20" i="108"/>
  <c r="I115" i="108"/>
  <c r="H113" i="108"/>
  <c r="G113" i="108"/>
  <c r="F113" i="108"/>
  <c r="E113" i="108"/>
  <c r="D113" i="108"/>
  <c r="N112" i="108"/>
  <c r="K112" i="108"/>
  <c r="O112" i="108"/>
  <c r="R112" i="108"/>
  <c r="N111" i="108"/>
  <c r="K111" i="108"/>
  <c r="O111" i="108"/>
  <c r="R111" i="108"/>
  <c r="N110" i="108"/>
  <c r="K110" i="108"/>
  <c r="O110" i="108"/>
  <c r="R110" i="108"/>
  <c r="N109" i="108"/>
  <c r="K109" i="108"/>
  <c r="O109" i="108"/>
  <c r="R109" i="108"/>
  <c r="N108" i="108"/>
  <c r="K108" i="108"/>
  <c r="O108" i="108"/>
  <c r="R108" i="108"/>
  <c r="N107" i="108"/>
  <c r="K107" i="108"/>
  <c r="O107" i="108"/>
  <c r="R107" i="108"/>
  <c r="N106" i="108"/>
  <c r="K106" i="108"/>
  <c r="O106" i="108"/>
  <c r="R106" i="108"/>
  <c r="N105" i="108"/>
  <c r="K105" i="108"/>
  <c r="O105" i="108"/>
  <c r="R105" i="108"/>
  <c r="N104" i="108"/>
  <c r="K104" i="108"/>
  <c r="O104" i="108"/>
  <c r="R104" i="108"/>
  <c r="N103" i="108"/>
  <c r="K103" i="108"/>
  <c r="O103" i="108"/>
  <c r="R103" i="108"/>
  <c r="N102" i="108"/>
  <c r="K102" i="108"/>
  <c r="O102" i="108"/>
  <c r="R102" i="108"/>
  <c r="N101" i="108"/>
  <c r="K101" i="108"/>
  <c r="O101" i="108"/>
  <c r="R101" i="108"/>
  <c r="N100" i="108"/>
  <c r="K100" i="108"/>
  <c r="N99" i="108"/>
  <c r="K99" i="108"/>
  <c r="O99" i="108"/>
  <c r="R99" i="108"/>
  <c r="N98" i="108"/>
  <c r="K98" i="108"/>
  <c r="N97" i="108"/>
  <c r="K97" i="108"/>
  <c r="O97" i="108"/>
  <c r="R97" i="108"/>
  <c r="N96" i="108"/>
  <c r="K96" i="108"/>
  <c r="N95" i="108"/>
  <c r="K95" i="108"/>
  <c r="O95" i="108"/>
  <c r="R95" i="108"/>
  <c r="N94" i="108"/>
  <c r="K94" i="108"/>
  <c r="N93" i="108"/>
  <c r="K93" i="108"/>
  <c r="O93" i="108"/>
  <c r="R93" i="108"/>
  <c r="N92" i="108"/>
  <c r="K92" i="108"/>
  <c r="N91" i="108"/>
  <c r="K91" i="108"/>
  <c r="O91" i="108"/>
  <c r="R91" i="108"/>
  <c r="N90" i="108"/>
  <c r="K90" i="108"/>
  <c r="N89" i="108"/>
  <c r="K89" i="108"/>
  <c r="O89" i="108"/>
  <c r="R89" i="108"/>
  <c r="N88" i="108"/>
  <c r="K88" i="108"/>
  <c r="N87" i="108"/>
  <c r="K87" i="108"/>
  <c r="O87" i="108"/>
  <c r="R87" i="108"/>
  <c r="N86" i="108"/>
  <c r="K86" i="108"/>
  <c r="N85" i="108"/>
  <c r="K85" i="108"/>
  <c r="O85" i="108"/>
  <c r="R85" i="108"/>
  <c r="T85" i="108"/>
  <c r="N84" i="108"/>
  <c r="K84" i="108"/>
  <c r="N83" i="108"/>
  <c r="K83" i="108"/>
  <c r="O83" i="108"/>
  <c r="R83" i="108"/>
  <c r="T83" i="108"/>
  <c r="N82" i="108"/>
  <c r="K82" i="108"/>
  <c r="N81" i="108"/>
  <c r="K81" i="108"/>
  <c r="O81" i="108"/>
  <c r="R81" i="108"/>
  <c r="T81" i="108"/>
  <c r="N80" i="108"/>
  <c r="K80" i="108"/>
  <c r="N79" i="108"/>
  <c r="K79" i="108"/>
  <c r="O79" i="108"/>
  <c r="R79" i="108"/>
  <c r="T79" i="108"/>
  <c r="N78" i="108"/>
  <c r="K78" i="108"/>
  <c r="N77" i="108"/>
  <c r="K77" i="108"/>
  <c r="O77" i="108"/>
  <c r="R77" i="108"/>
  <c r="N76" i="108"/>
  <c r="K76" i="108"/>
  <c r="N75" i="108"/>
  <c r="K75" i="108"/>
  <c r="O75" i="108"/>
  <c r="R75" i="108"/>
  <c r="A74" i="108"/>
  <c r="A75" i="108"/>
  <c r="A76" i="108"/>
  <c r="A77" i="108"/>
  <c r="A78" i="108"/>
  <c r="A79" i="108"/>
  <c r="A80" i="108"/>
  <c r="A81" i="108"/>
  <c r="A82" i="108"/>
  <c r="A83" i="108"/>
  <c r="A84" i="108"/>
  <c r="A85" i="108"/>
  <c r="A86" i="108"/>
  <c r="A87" i="108"/>
  <c r="A88" i="108"/>
  <c r="A89" i="108"/>
  <c r="A90" i="108"/>
  <c r="A91" i="108"/>
  <c r="A92" i="108"/>
  <c r="A93" i="108"/>
  <c r="A94" i="108"/>
  <c r="A95" i="108"/>
  <c r="A96" i="108"/>
  <c r="A97" i="108"/>
  <c r="A98" i="108"/>
  <c r="A99" i="108"/>
  <c r="A100" i="108"/>
  <c r="A101" i="108"/>
  <c r="A102" i="108"/>
  <c r="A103" i="108"/>
  <c r="A104" i="108"/>
  <c r="A105" i="108"/>
  <c r="A106" i="108"/>
  <c r="A107" i="108"/>
  <c r="A108" i="108"/>
  <c r="A109" i="108"/>
  <c r="A110" i="108"/>
  <c r="A111" i="108"/>
  <c r="A112" i="108"/>
  <c r="N74" i="108"/>
  <c r="K74" i="108"/>
  <c r="N73" i="108"/>
  <c r="K73" i="108"/>
  <c r="N72" i="108"/>
  <c r="K72" i="108"/>
  <c r="O72" i="108"/>
  <c r="R72" i="108"/>
  <c r="M67" i="108"/>
  <c r="L67" i="108"/>
  <c r="J67" i="108"/>
  <c r="H67" i="108"/>
  <c r="G67" i="108"/>
  <c r="F67" i="108"/>
  <c r="E67" i="108"/>
  <c r="D67" i="108"/>
  <c r="N66" i="108"/>
  <c r="K66" i="108"/>
  <c r="O66" i="108"/>
  <c r="R66" i="108"/>
  <c r="N65" i="108"/>
  <c r="K65" i="108"/>
  <c r="O65" i="108"/>
  <c r="R65" i="108"/>
  <c r="N64" i="108"/>
  <c r="K64" i="108"/>
  <c r="O64" i="108"/>
  <c r="R64" i="108"/>
  <c r="N63" i="108"/>
  <c r="K63" i="108"/>
  <c r="O63" i="108"/>
  <c r="R63" i="108"/>
  <c r="N62" i="108"/>
  <c r="K62" i="108"/>
  <c r="O62" i="108"/>
  <c r="R62" i="108"/>
  <c r="N61" i="108"/>
  <c r="K61" i="108"/>
  <c r="O61" i="108"/>
  <c r="R61" i="108"/>
  <c r="N60" i="108"/>
  <c r="K60" i="108"/>
  <c r="O60" i="108"/>
  <c r="R60" i="108"/>
  <c r="N59" i="108"/>
  <c r="K59" i="108"/>
  <c r="O59" i="108"/>
  <c r="R59" i="108"/>
  <c r="N58" i="108"/>
  <c r="K58" i="108"/>
  <c r="O58" i="108"/>
  <c r="R58" i="108"/>
  <c r="N57" i="108"/>
  <c r="K57" i="108"/>
  <c r="O57" i="108"/>
  <c r="R57" i="108"/>
  <c r="N56" i="108"/>
  <c r="K56" i="108"/>
  <c r="O56" i="108"/>
  <c r="R56" i="108"/>
  <c r="N55" i="108"/>
  <c r="K55" i="108"/>
  <c r="O55" i="108"/>
  <c r="R55" i="108"/>
  <c r="N54" i="108"/>
  <c r="K54" i="108"/>
  <c r="O54" i="108"/>
  <c r="R54" i="108"/>
  <c r="N53" i="108"/>
  <c r="K53" i="108"/>
  <c r="O53" i="108"/>
  <c r="R53" i="108"/>
  <c r="N52" i="108"/>
  <c r="K52" i="108"/>
  <c r="O52" i="108"/>
  <c r="R52" i="108"/>
  <c r="N51" i="108"/>
  <c r="K51" i="108"/>
  <c r="O51" i="108"/>
  <c r="R51" i="108"/>
  <c r="N50" i="108"/>
  <c r="K50" i="108"/>
  <c r="O50" i="108"/>
  <c r="R50" i="108"/>
  <c r="N49" i="108"/>
  <c r="K49" i="108"/>
  <c r="O49" i="108"/>
  <c r="R49" i="108"/>
  <c r="N48" i="108"/>
  <c r="K48" i="108"/>
  <c r="O48" i="108"/>
  <c r="R48" i="108"/>
  <c r="N47" i="108"/>
  <c r="K47" i="108"/>
  <c r="O47" i="108"/>
  <c r="R47" i="108"/>
  <c r="N46" i="108"/>
  <c r="K46" i="108"/>
  <c r="O46" i="108"/>
  <c r="R46" i="108"/>
  <c r="N45" i="108"/>
  <c r="K45" i="108"/>
  <c r="O45" i="108"/>
  <c r="R45" i="108"/>
  <c r="N44" i="108"/>
  <c r="K44" i="108"/>
  <c r="O44" i="108"/>
  <c r="R44" i="108"/>
  <c r="N43" i="108"/>
  <c r="K43" i="108"/>
  <c r="O43" i="108"/>
  <c r="R43" i="108"/>
  <c r="N42" i="108"/>
  <c r="K42" i="108"/>
  <c r="O42" i="108"/>
  <c r="R42" i="108"/>
  <c r="N41" i="108"/>
  <c r="K41" i="108"/>
  <c r="O41" i="108"/>
  <c r="R41" i="108"/>
  <c r="N40" i="108"/>
  <c r="K40" i="108"/>
  <c r="O40" i="108"/>
  <c r="R40" i="108"/>
  <c r="N39" i="108"/>
  <c r="K39" i="108"/>
  <c r="O39" i="108"/>
  <c r="R39" i="108"/>
  <c r="N38" i="108"/>
  <c r="K38" i="108"/>
  <c r="O38" i="108"/>
  <c r="R38" i="108"/>
  <c r="N37" i="108"/>
  <c r="K37" i="108"/>
  <c r="O37" i="108"/>
  <c r="R37" i="108"/>
  <c r="N36" i="108"/>
  <c r="K36" i="108"/>
  <c r="N35" i="108"/>
  <c r="K35" i="108"/>
  <c r="N34" i="108"/>
  <c r="K34" i="108"/>
  <c r="N33" i="108"/>
  <c r="K33" i="108"/>
  <c r="N32" i="108"/>
  <c r="K32" i="108"/>
  <c r="N31" i="108"/>
  <c r="K31" i="108"/>
  <c r="O31" i="108"/>
  <c r="R31" i="108"/>
  <c r="N30" i="108"/>
  <c r="K30" i="108"/>
  <c r="O30" i="108"/>
  <c r="R30" i="108"/>
  <c r="N29" i="108"/>
  <c r="K29" i="108"/>
  <c r="N28" i="108"/>
  <c r="K28" i="108"/>
  <c r="O28" i="108"/>
  <c r="R28" i="108"/>
  <c r="A28" i="108"/>
  <c r="A29" i="108"/>
  <c r="A30" i="108"/>
  <c r="A31" i="108"/>
  <c r="A32" i="108"/>
  <c r="A33" i="108"/>
  <c r="A34" i="108"/>
  <c r="A35" i="108"/>
  <c r="A36" i="108"/>
  <c r="A37" i="108"/>
  <c r="A38" i="108"/>
  <c r="A39" i="108"/>
  <c r="A40" i="108"/>
  <c r="A41" i="108"/>
  <c r="A42" i="108"/>
  <c r="A43" i="108"/>
  <c r="A44" i="108"/>
  <c r="A45" i="108"/>
  <c r="A46" i="108"/>
  <c r="A47" i="108"/>
  <c r="A48" i="108"/>
  <c r="A49" i="108"/>
  <c r="A50" i="108"/>
  <c r="A51" i="108"/>
  <c r="A52" i="108"/>
  <c r="A53" i="108"/>
  <c r="A54" i="108"/>
  <c r="A55" i="108"/>
  <c r="A56" i="108"/>
  <c r="A57" i="108"/>
  <c r="A58" i="108"/>
  <c r="A59" i="108"/>
  <c r="A60" i="108"/>
  <c r="A61" i="108"/>
  <c r="A62" i="108"/>
  <c r="A63" i="108"/>
  <c r="A64" i="108"/>
  <c r="A65" i="108"/>
  <c r="A66" i="108"/>
  <c r="N27" i="108"/>
  <c r="K27" i="108"/>
  <c r="O27" i="108"/>
  <c r="R27" i="108"/>
  <c r="N26" i="108"/>
  <c r="K26" i="108"/>
  <c r="O26" i="108"/>
  <c r="R26" i="108"/>
  <c r="M20" i="108"/>
  <c r="L20" i="108"/>
  <c r="J20" i="108"/>
  <c r="H20" i="108"/>
  <c r="G20" i="108"/>
  <c r="F20" i="108"/>
  <c r="E20" i="108"/>
  <c r="D20" i="108"/>
  <c r="R19" i="108"/>
  <c r="T19" i="108"/>
  <c r="S19" i="108"/>
  <c r="U19" i="108"/>
  <c r="N19" i="108"/>
  <c r="K19" i="108"/>
  <c r="O19" i="108"/>
  <c r="R18" i="108"/>
  <c r="T18" i="108"/>
  <c r="S18" i="108"/>
  <c r="U18" i="108"/>
  <c r="N18" i="108"/>
  <c r="K18" i="108"/>
  <c r="O18" i="108"/>
  <c r="R17" i="108"/>
  <c r="T17" i="108"/>
  <c r="S17" i="108"/>
  <c r="U17" i="108"/>
  <c r="N17" i="108"/>
  <c r="K17" i="108"/>
  <c r="O17" i="108"/>
  <c r="R16" i="108"/>
  <c r="T16" i="108"/>
  <c r="S16" i="108"/>
  <c r="U16" i="108"/>
  <c r="N16" i="108"/>
  <c r="K16" i="108"/>
  <c r="O16" i="108"/>
  <c r="R15" i="108"/>
  <c r="T15" i="108"/>
  <c r="S15" i="108"/>
  <c r="U15" i="108"/>
  <c r="N15" i="108"/>
  <c r="K15" i="108"/>
  <c r="O15" i="108"/>
  <c r="A15" i="108"/>
  <c r="A16" i="108"/>
  <c r="A17" i="108"/>
  <c r="A18" i="108"/>
  <c r="A19" i="108"/>
  <c r="R14" i="108"/>
  <c r="T14" i="108"/>
  <c r="S14" i="108"/>
  <c r="S20" i="108"/>
  <c r="R20" i="108"/>
  <c r="N14" i="108"/>
  <c r="K14" i="108"/>
  <c r="K20" i="108"/>
  <c r="R13" i="108"/>
  <c r="S13" i="108"/>
  <c r="T13" i="108"/>
  <c r="U13" i="108"/>
  <c r="N13" i="108"/>
  <c r="K13" i="108"/>
  <c r="O13" i="108"/>
  <c r="M113" i="107"/>
  <c r="L113" i="107"/>
  <c r="J113" i="107"/>
  <c r="I113" i="107"/>
  <c r="H113" i="107"/>
  <c r="G113" i="107"/>
  <c r="F113" i="107"/>
  <c r="E113" i="107"/>
  <c r="D113" i="107"/>
  <c r="N112" i="107"/>
  <c r="K112" i="107"/>
  <c r="O112" i="107"/>
  <c r="R112" i="107"/>
  <c r="N111" i="107"/>
  <c r="K111" i="107"/>
  <c r="O111" i="107"/>
  <c r="R111" i="107"/>
  <c r="N110" i="107"/>
  <c r="K110" i="107"/>
  <c r="O110" i="107"/>
  <c r="R110" i="107"/>
  <c r="N109" i="107"/>
  <c r="K109" i="107"/>
  <c r="O109" i="107"/>
  <c r="R109" i="107"/>
  <c r="N108" i="107"/>
  <c r="K108" i="107"/>
  <c r="O108" i="107"/>
  <c r="R108" i="107"/>
  <c r="N107" i="107"/>
  <c r="K107" i="107"/>
  <c r="O107" i="107"/>
  <c r="R107" i="107"/>
  <c r="N106" i="107"/>
  <c r="K106" i="107"/>
  <c r="O106" i="107"/>
  <c r="R106" i="107"/>
  <c r="N105" i="107"/>
  <c r="K105" i="107"/>
  <c r="O105" i="107"/>
  <c r="R105" i="107"/>
  <c r="N104" i="107"/>
  <c r="K104" i="107"/>
  <c r="O104" i="107"/>
  <c r="R104" i="107"/>
  <c r="N103" i="107"/>
  <c r="K103" i="107"/>
  <c r="O103" i="107"/>
  <c r="R103" i="107"/>
  <c r="N102" i="107"/>
  <c r="K102" i="107"/>
  <c r="O102" i="107"/>
  <c r="R102" i="107"/>
  <c r="N101" i="107"/>
  <c r="K101" i="107"/>
  <c r="O101" i="107"/>
  <c r="R101" i="107"/>
  <c r="N100" i="107"/>
  <c r="K100" i="107"/>
  <c r="O100" i="107"/>
  <c r="R100" i="107"/>
  <c r="N99" i="107"/>
  <c r="K99" i="107"/>
  <c r="O99" i="107"/>
  <c r="R99" i="107"/>
  <c r="N98" i="107"/>
  <c r="K98" i="107"/>
  <c r="O98" i="107"/>
  <c r="R98" i="107"/>
  <c r="N97" i="107"/>
  <c r="K97" i="107"/>
  <c r="O97" i="107"/>
  <c r="R97" i="107"/>
  <c r="N96" i="107"/>
  <c r="K96" i="107"/>
  <c r="O96" i="107"/>
  <c r="R96" i="107"/>
  <c r="N95" i="107"/>
  <c r="K95" i="107"/>
  <c r="O95" i="107"/>
  <c r="R95" i="107"/>
  <c r="N94" i="107"/>
  <c r="K94" i="107"/>
  <c r="O94" i="107"/>
  <c r="R94" i="107"/>
  <c r="N93" i="107"/>
  <c r="K93" i="107"/>
  <c r="O93" i="107"/>
  <c r="R93" i="107"/>
  <c r="N92" i="107"/>
  <c r="K92" i="107"/>
  <c r="O92" i="107"/>
  <c r="R92" i="107"/>
  <c r="N91" i="107"/>
  <c r="K91" i="107"/>
  <c r="O91" i="107"/>
  <c r="R91" i="107"/>
  <c r="N90" i="107"/>
  <c r="K90" i="107"/>
  <c r="O90" i="107"/>
  <c r="R90" i="107"/>
  <c r="N89" i="107"/>
  <c r="K89" i="107"/>
  <c r="O89" i="107"/>
  <c r="R89" i="107"/>
  <c r="N88" i="107"/>
  <c r="K88" i="107"/>
  <c r="N87" i="107"/>
  <c r="K87" i="107"/>
  <c r="N86" i="107"/>
  <c r="K86" i="107"/>
  <c r="N85" i="107"/>
  <c r="K85" i="107"/>
  <c r="N84" i="107"/>
  <c r="K84" i="107"/>
  <c r="N83" i="107"/>
  <c r="K83" i="107"/>
  <c r="N82" i="107"/>
  <c r="K82" i="107"/>
  <c r="N81" i="107"/>
  <c r="K81" i="107"/>
  <c r="N80" i="107"/>
  <c r="K80" i="107"/>
  <c r="N79" i="107"/>
  <c r="K79" i="107"/>
  <c r="N78" i="107"/>
  <c r="K78" i="107"/>
  <c r="N77" i="107"/>
  <c r="K77" i="107"/>
  <c r="N76" i="107"/>
  <c r="K76" i="107"/>
  <c r="N75" i="107"/>
  <c r="K75" i="107"/>
  <c r="N74" i="107"/>
  <c r="K74" i="107"/>
  <c r="A74" i="107"/>
  <c r="A75" i="107"/>
  <c r="A76" i="107"/>
  <c r="A77" i="107"/>
  <c r="A78" i="107"/>
  <c r="A79" i="107"/>
  <c r="A80" i="107"/>
  <c r="A81" i="107"/>
  <c r="A82" i="107"/>
  <c r="A83" i="107"/>
  <c r="A84" i="107"/>
  <c r="A85" i="107"/>
  <c r="A86" i="107"/>
  <c r="A87" i="107"/>
  <c r="A88" i="107"/>
  <c r="A89" i="107"/>
  <c r="A90" i="107"/>
  <c r="A91" i="107"/>
  <c r="A92" i="107"/>
  <c r="A93" i="107"/>
  <c r="A94" i="107"/>
  <c r="A95" i="107"/>
  <c r="A96" i="107"/>
  <c r="A97" i="107"/>
  <c r="A98" i="107"/>
  <c r="A99" i="107"/>
  <c r="A100" i="107"/>
  <c r="A101" i="107"/>
  <c r="A102" i="107"/>
  <c r="A103" i="107"/>
  <c r="A104" i="107"/>
  <c r="A105" i="107"/>
  <c r="A106" i="107"/>
  <c r="A107" i="107"/>
  <c r="A108" i="107"/>
  <c r="A109" i="107"/>
  <c r="A110" i="107"/>
  <c r="A111" i="107"/>
  <c r="A112" i="107"/>
  <c r="N73" i="107"/>
  <c r="N113" i="107"/>
  <c r="K73" i="107"/>
  <c r="K113" i="107"/>
  <c r="N72" i="107"/>
  <c r="K72" i="107"/>
  <c r="O72" i="107"/>
  <c r="R72" i="107"/>
  <c r="M67" i="107"/>
  <c r="L67" i="107"/>
  <c r="J67" i="107"/>
  <c r="I67" i="107"/>
  <c r="H67" i="107"/>
  <c r="G67" i="107"/>
  <c r="F67" i="107"/>
  <c r="E67" i="107"/>
  <c r="D67" i="107"/>
  <c r="N66" i="107"/>
  <c r="K66" i="107"/>
  <c r="O66" i="107"/>
  <c r="R66" i="107"/>
  <c r="N65" i="107"/>
  <c r="K65" i="107"/>
  <c r="O65" i="107"/>
  <c r="R65" i="107"/>
  <c r="N64" i="107"/>
  <c r="K64" i="107"/>
  <c r="O64" i="107"/>
  <c r="R64" i="107"/>
  <c r="N63" i="107"/>
  <c r="K63" i="107"/>
  <c r="O63" i="107"/>
  <c r="R63" i="107"/>
  <c r="N62" i="107"/>
  <c r="K62" i="107"/>
  <c r="O62" i="107"/>
  <c r="R62" i="107"/>
  <c r="N61" i="107"/>
  <c r="K61" i="107"/>
  <c r="O61" i="107"/>
  <c r="R61" i="107"/>
  <c r="N60" i="107"/>
  <c r="K60" i="107"/>
  <c r="O60" i="107"/>
  <c r="R60" i="107"/>
  <c r="N59" i="107"/>
  <c r="K59" i="107"/>
  <c r="O59" i="107"/>
  <c r="R59" i="107"/>
  <c r="N58" i="107"/>
  <c r="K58" i="107"/>
  <c r="O58" i="107"/>
  <c r="R58" i="107"/>
  <c r="N57" i="107"/>
  <c r="K57" i="107"/>
  <c r="O57" i="107"/>
  <c r="R57" i="107"/>
  <c r="N56" i="107"/>
  <c r="K56" i="107"/>
  <c r="O56" i="107"/>
  <c r="R56" i="107"/>
  <c r="N55" i="107"/>
  <c r="K55" i="107"/>
  <c r="O55" i="107"/>
  <c r="R55" i="107"/>
  <c r="N54" i="107"/>
  <c r="K54" i="107"/>
  <c r="O54" i="107"/>
  <c r="R54" i="107"/>
  <c r="N53" i="107"/>
  <c r="K53" i="107"/>
  <c r="O53" i="107"/>
  <c r="R53" i="107"/>
  <c r="N52" i="107"/>
  <c r="K52" i="107"/>
  <c r="O52" i="107"/>
  <c r="R52" i="107"/>
  <c r="N51" i="107"/>
  <c r="K51" i="107"/>
  <c r="O51" i="107"/>
  <c r="R51" i="107"/>
  <c r="N50" i="107"/>
  <c r="K50" i="107"/>
  <c r="O50" i="107"/>
  <c r="R50" i="107"/>
  <c r="N49" i="107"/>
  <c r="K49" i="107"/>
  <c r="O49" i="107"/>
  <c r="R49" i="107"/>
  <c r="N48" i="107"/>
  <c r="K48" i="107"/>
  <c r="O48" i="107"/>
  <c r="R48" i="107"/>
  <c r="S48" i="107"/>
  <c r="T48" i="107"/>
  <c r="U48" i="107"/>
  <c r="N47" i="107"/>
  <c r="K47" i="107"/>
  <c r="O47" i="107"/>
  <c r="R47" i="107"/>
  <c r="N46" i="107"/>
  <c r="K46" i="107"/>
  <c r="O46" i="107"/>
  <c r="R46" i="107"/>
  <c r="N45" i="107"/>
  <c r="K45" i="107"/>
  <c r="O45" i="107"/>
  <c r="R45" i="107"/>
  <c r="T45" i="107"/>
  <c r="N44" i="107"/>
  <c r="K44" i="107"/>
  <c r="O44" i="107"/>
  <c r="R44" i="107"/>
  <c r="S44" i="107"/>
  <c r="T44" i="107"/>
  <c r="U44" i="107"/>
  <c r="N43" i="107"/>
  <c r="K43" i="107"/>
  <c r="O43" i="107"/>
  <c r="R43" i="107"/>
  <c r="N42" i="107"/>
  <c r="K42" i="107"/>
  <c r="O42" i="107"/>
  <c r="R42" i="107"/>
  <c r="N41" i="107"/>
  <c r="K41" i="107"/>
  <c r="O41" i="107"/>
  <c r="R41" i="107"/>
  <c r="T41" i="107"/>
  <c r="N40" i="107"/>
  <c r="K40" i="107"/>
  <c r="O40" i="107"/>
  <c r="R40" i="107"/>
  <c r="S40" i="107"/>
  <c r="T40" i="107"/>
  <c r="U40" i="107"/>
  <c r="N39" i="107"/>
  <c r="K39" i="107"/>
  <c r="O39" i="107"/>
  <c r="R39" i="107"/>
  <c r="N38" i="107"/>
  <c r="K38" i="107"/>
  <c r="O38" i="107"/>
  <c r="R38" i="107"/>
  <c r="N37" i="107"/>
  <c r="K37" i="107"/>
  <c r="O37" i="107"/>
  <c r="R37" i="107"/>
  <c r="T37" i="107"/>
  <c r="N36" i="107"/>
  <c r="K36" i="107"/>
  <c r="O36" i="107"/>
  <c r="R36" i="107"/>
  <c r="N35" i="107"/>
  <c r="K35" i="107"/>
  <c r="O35" i="107"/>
  <c r="R35" i="107"/>
  <c r="N34" i="107"/>
  <c r="K34" i="107"/>
  <c r="O34" i="107"/>
  <c r="R34" i="107"/>
  <c r="N33" i="107"/>
  <c r="K33" i="107"/>
  <c r="O33" i="107"/>
  <c r="R33" i="107"/>
  <c r="N32" i="107"/>
  <c r="K32" i="107"/>
  <c r="O32" i="107"/>
  <c r="R32" i="107"/>
  <c r="N31" i="107"/>
  <c r="K31" i="107"/>
  <c r="O31" i="107"/>
  <c r="R31" i="107"/>
  <c r="N30" i="107"/>
  <c r="K30" i="107"/>
  <c r="O30" i="107"/>
  <c r="R30" i="107"/>
  <c r="N29" i="107"/>
  <c r="K29" i="107"/>
  <c r="O29" i="107"/>
  <c r="R29" i="107"/>
  <c r="N28" i="107"/>
  <c r="O28" i="107"/>
  <c r="R28" i="107"/>
  <c r="A28" i="107"/>
  <c r="A29" i="107"/>
  <c r="A30" i="107"/>
  <c r="A31" i="107"/>
  <c r="A32" i="107"/>
  <c r="A33" i="107"/>
  <c r="A34" i="107"/>
  <c r="A35" i="107"/>
  <c r="A36" i="107"/>
  <c r="A37" i="107"/>
  <c r="A38" i="107"/>
  <c r="A39" i="107"/>
  <c r="A40" i="107"/>
  <c r="A41" i="107"/>
  <c r="A42" i="107"/>
  <c r="A43" i="107"/>
  <c r="A44" i="107"/>
  <c r="A45" i="107"/>
  <c r="A46" i="107"/>
  <c r="A47" i="107"/>
  <c r="A48" i="107"/>
  <c r="A49" i="107"/>
  <c r="A50" i="107"/>
  <c r="A51" i="107"/>
  <c r="A52" i="107"/>
  <c r="A53" i="107"/>
  <c r="A54" i="107"/>
  <c r="A55" i="107"/>
  <c r="A56" i="107"/>
  <c r="A57" i="107"/>
  <c r="A58" i="107"/>
  <c r="A59" i="107"/>
  <c r="A60" i="107"/>
  <c r="A61" i="107"/>
  <c r="A62" i="107"/>
  <c r="A63" i="107"/>
  <c r="A64" i="107"/>
  <c r="A65" i="107"/>
  <c r="A66" i="107"/>
  <c r="N27" i="107"/>
  <c r="K67" i="107"/>
  <c r="N26" i="107"/>
  <c r="K26" i="107"/>
  <c r="O26" i="107"/>
  <c r="R26" i="107"/>
  <c r="M20" i="107"/>
  <c r="L20" i="107"/>
  <c r="K14" i="107"/>
  <c r="K15" i="107"/>
  <c r="K16" i="107"/>
  <c r="K17" i="107"/>
  <c r="K18" i="107"/>
  <c r="K19" i="107"/>
  <c r="K20" i="107"/>
  <c r="J20" i="107"/>
  <c r="I20" i="107"/>
  <c r="H20" i="107"/>
  <c r="G20" i="107"/>
  <c r="F20" i="107"/>
  <c r="E20" i="107"/>
  <c r="D20" i="107"/>
  <c r="R19" i="107"/>
  <c r="S19" i="107"/>
  <c r="T19" i="107"/>
  <c r="U19" i="107"/>
  <c r="N19" i="107"/>
  <c r="O19" i="107"/>
  <c r="R18" i="107"/>
  <c r="S18" i="107"/>
  <c r="T18" i="107"/>
  <c r="U18" i="107"/>
  <c r="N18" i="107"/>
  <c r="O18" i="107"/>
  <c r="R17" i="107"/>
  <c r="S17" i="107"/>
  <c r="T17" i="107"/>
  <c r="U17" i="107"/>
  <c r="N17" i="107"/>
  <c r="O17" i="107"/>
  <c r="R16" i="107"/>
  <c r="S16" i="107"/>
  <c r="T16" i="107"/>
  <c r="U16" i="107"/>
  <c r="N16" i="107"/>
  <c r="O16" i="107"/>
  <c r="R15" i="107"/>
  <c r="S15" i="107"/>
  <c r="T15" i="107"/>
  <c r="U15" i="107"/>
  <c r="N15" i="107"/>
  <c r="O15" i="107"/>
  <c r="A15" i="107"/>
  <c r="A16" i="107"/>
  <c r="A17" i="107"/>
  <c r="A18" i="107"/>
  <c r="A19" i="107"/>
  <c r="R14" i="107"/>
  <c r="S14" i="107"/>
  <c r="S20" i="107"/>
  <c r="R20" i="107"/>
  <c r="N14" i="107"/>
  <c r="O14" i="107"/>
  <c r="O20" i="107"/>
  <c r="N20" i="107"/>
  <c r="R13" i="107"/>
  <c r="T13" i="107"/>
  <c r="S13" i="107"/>
  <c r="N13" i="107"/>
  <c r="K13" i="107"/>
  <c r="O13" i="107"/>
  <c r="M113" i="106"/>
  <c r="L113" i="106"/>
  <c r="J113" i="106"/>
  <c r="I113" i="106"/>
  <c r="H113" i="106"/>
  <c r="G113" i="106"/>
  <c r="F113" i="106"/>
  <c r="E113" i="106"/>
  <c r="D113" i="106"/>
  <c r="N112" i="106"/>
  <c r="K112" i="106"/>
  <c r="O112" i="106"/>
  <c r="R112" i="106"/>
  <c r="N111" i="106"/>
  <c r="K111" i="106"/>
  <c r="N110" i="106"/>
  <c r="K110" i="106"/>
  <c r="O110" i="106"/>
  <c r="R110" i="106"/>
  <c r="N109" i="106"/>
  <c r="K109" i="106"/>
  <c r="N108" i="106"/>
  <c r="K108" i="106"/>
  <c r="O108" i="106"/>
  <c r="R108" i="106"/>
  <c r="N107" i="106"/>
  <c r="K107" i="106"/>
  <c r="N106" i="106"/>
  <c r="K106" i="106"/>
  <c r="O106" i="106"/>
  <c r="R106" i="106"/>
  <c r="N105" i="106"/>
  <c r="K105" i="106"/>
  <c r="N104" i="106"/>
  <c r="K104" i="106"/>
  <c r="O104" i="106"/>
  <c r="R104" i="106"/>
  <c r="N103" i="106"/>
  <c r="K103" i="106"/>
  <c r="N102" i="106"/>
  <c r="K102" i="106"/>
  <c r="O102" i="106"/>
  <c r="R102" i="106"/>
  <c r="N101" i="106"/>
  <c r="K101" i="106"/>
  <c r="N100" i="106"/>
  <c r="K100" i="106"/>
  <c r="O100" i="106"/>
  <c r="R100" i="106"/>
  <c r="N99" i="106"/>
  <c r="K99" i="106"/>
  <c r="N98" i="106"/>
  <c r="K98" i="106"/>
  <c r="O98" i="106"/>
  <c r="R98" i="106"/>
  <c r="N97" i="106"/>
  <c r="K97" i="106"/>
  <c r="N96" i="106"/>
  <c r="K96" i="106"/>
  <c r="O96" i="106"/>
  <c r="R96" i="106"/>
  <c r="N95" i="106"/>
  <c r="K95" i="106"/>
  <c r="N94" i="106"/>
  <c r="K94" i="106"/>
  <c r="O94" i="106"/>
  <c r="R94" i="106"/>
  <c r="N93" i="106"/>
  <c r="K93" i="106"/>
  <c r="N92" i="106"/>
  <c r="K92" i="106"/>
  <c r="O92" i="106"/>
  <c r="R92" i="106"/>
  <c r="N91" i="106"/>
  <c r="K91" i="106"/>
  <c r="N90" i="106"/>
  <c r="K90" i="106"/>
  <c r="O90" i="106"/>
  <c r="R90" i="106"/>
  <c r="N89" i="106"/>
  <c r="K89" i="106"/>
  <c r="N88" i="106"/>
  <c r="K88" i="106"/>
  <c r="O88" i="106"/>
  <c r="R88" i="106"/>
  <c r="N87" i="106"/>
  <c r="K87" i="106"/>
  <c r="N86" i="106"/>
  <c r="K86" i="106"/>
  <c r="N85" i="106"/>
  <c r="K85" i="106"/>
  <c r="N84" i="106"/>
  <c r="K84" i="106"/>
  <c r="N83" i="106"/>
  <c r="K83" i="106"/>
  <c r="N81" i="106"/>
  <c r="K81" i="106"/>
  <c r="N80" i="106"/>
  <c r="K80" i="106"/>
  <c r="N79" i="106"/>
  <c r="K79" i="106"/>
  <c r="N78" i="106"/>
  <c r="K78" i="106"/>
  <c r="N77" i="106"/>
  <c r="K77" i="106"/>
  <c r="N76" i="106"/>
  <c r="K76" i="106"/>
  <c r="N75" i="106"/>
  <c r="K75" i="106"/>
  <c r="N74" i="106"/>
  <c r="K74" i="106"/>
  <c r="A74" i="106"/>
  <c r="A75" i="106"/>
  <c r="A76" i="106"/>
  <c r="A77" i="106"/>
  <c r="A78" i="106"/>
  <c r="A79" i="106"/>
  <c r="A80" i="106"/>
  <c r="A81" i="106"/>
  <c r="A82" i="106"/>
  <c r="N73" i="106"/>
  <c r="K73" i="106"/>
  <c r="N72" i="106"/>
  <c r="K72" i="106"/>
  <c r="M67" i="106"/>
  <c r="L67" i="106"/>
  <c r="J67" i="106"/>
  <c r="I67" i="106"/>
  <c r="H67" i="106"/>
  <c r="G67" i="106"/>
  <c r="F67" i="106"/>
  <c r="E67" i="106"/>
  <c r="D67" i="106"/>
  <c r="N66" i="106"/>
  <c r="K66" i="106"/>
  <c r="N65" i="106"/>
  <c r="K65" i="106"/>
  <c r="O65" i="106"/>
  <c r="R65" i="106"/>
  <c r="S65" i="106"/>
  <c r="N64" i="106"/>
  <c r="K64" i="106"/>
  <c r="N63" i="106"/>
  <c r="K63" i="106"/>
  <c r="N62" i="106"/>
  <c r="K62" i="106"/>
  <c r="N61" i="106"/>
  <c r="K61" i="106"/>
  <c r="N60" i="106"/>
  <c r="K60" i="106"/>
  <c r="N59" i="106"/>
  <c r="K59" i="106"/>
  <c r="N58" i="106"/>
  <c r="K58" i="106"/>
  <c r="N57" i="106"/>
  <c r="K57" i="106"/>
  <c r="N56" i="106"/>
  <c r="K56" i="106"/>
  <c r="N55" i="106"/>
  <c r="K55" i="106"/>
  <c r="N54" i="106"/>
  <c r="K54" i="106"/>
  <c r="N53" i="106"/>
  <c r="K53" i="106"/>
  <c r="N52" i="106"/>
  <c r="K52" i="106"/>
  <c r="N51" i="106"/>
  <c r="K51" i="106"/>
  <c r="N50" i="106"/>
  <c r="K50" i="106"/>
  <c r="N49" i="106"/>
  <c r="K49" i="106"/>
  <c r="O49" i="106"/>
  <c r="R49" i="106"/>
  <c r="S49" i="106"/>
  <c r="N48" i="106"/>
  <c r="K48" i="106"/>
  <c r="N47" i="106"/>
  <c r="K47" i="106"/>
  <c r="N46" i="106"/>
  <c r="K46" i="106"/>
  <c r="N45" i="106"/>
  <c r="K45" i="106"/>
  <c r="N44" i="106"/>
  <c r="K44" i="106"/>
  <c r="N43" i="106"/>
  <c r="K43" i="106"/>
  <c r="N42" i="106"/>
  <c r="K42" i="106"/>
  <c r="N41" i="106"/>
  <c r="K41" i="106"/>
  <c r="N40" i="106"/>
  <c r="K40" i="106"/>
  <c r="N39" i="106"/>
  <c r="K39" i="106"/>
  <c r="N38" i="106"/>
  <c r="K38" i="106"/>
  <c r="N37" i="106"/>
  <c r="K37" i="106"/>
  <c r="N36" i="106"/>
  <c r="K36" i="106"/>
  <c r="N35" i="106"/>
  <c r="K35" i="106"/>
  <c r="N34" i="106"/>
  <c r="K34" i="106"/>
  <c r="N33" i="106"/>
  <c r="K33" i="106"/>
  <c r="N32" i="106"/>
  <c r="K32" i="106"/>
  <c r="N31" i="106"/>
  <c r="K31" i="106"/>
  <c r="N30" i="106"/>
  <c r="K30" i="106"/>
  <c r="N29" i="106"/>
  <c r="O29" i="106"/>
  <c r="R29" i="106"/>
  <c r="N28" i="106"/>
  <c r="K28" i="106"/>
  <c r="A28" i="106"/>
  <c r="A29" i="106"/>
  <c r="A30" i="106"/>
  <c r="A31" i="106"/>
  <c r="A32" i="106"/>
  <c r="A33" i="106"/>
  <c r="A34" i="106"/>
  <c r="A35" i="106"/>
  <c r="A36" i="106"/>
  <c r="A37" i="106"/>
  <c r="A38" i="106"/>
  <c r="A39" i="106"/>
  <c r="A40" i="106"/>
  <c r="A41" i="106"/>
  <c r="A42" i="106"/>
  <c r="A43" i="106"/>
  <c r="A44" i="106"/>
  <c r="A45" i="106"/>
  <c r="A46" i="106"/>
  <c r="A47" i="106"/>
  <c r="A48" i="106"/>
  <c r="A49" i="106"/>
  <c r="A50" i="106"/>
  <c r="A51" i="106"/>
  <c r="A52" i="106"/>
  <c r="A53" i="106"/>
  <c r="A54" i="106"/>
  <c r="A55" i="106"/>
  <c r="A56" i="106"/>
  <c r="A57" i="106"/>
  <c r="A58" i="106"/>
  <c r="A59" i="106"/>
  <c r="A60" i="106"/>
  <c r="A61" i="106"/>
  <c r="A62" i="106"/>
  <c r="A63" i="106"/>
  <c r="A64" i="106"/>
  <c r="A65" i="106"/>
  <c r="A66" i="106"/>
  <c r="N27" i="106"/>
  <c r="K27" i="106"/>
  <c r="N26" i="106"/>
  <c r="K26" i="106"/>
  <c r="M20" i="106"/>
  <c r="L20" i="106"/>
  <c r="J20" i="106"/>
  <c r="I20" i="106"/>
  <c r="H20" i="106"/>
  <c r="G20" i="106"/>
  <c r="F20" i="106"/>
  <c r="E20" i="106"/>
  <c r="D20" i="106"/>
  <c r="R19" i="106"/>
  <c r="T19" i="106"/>
  <c r="N19" i="106"/>
  <c r="K19" i="106"/>
  <c r="R18" i="106"/>
  <c r="T18" i="106"/>
  <c r="N18" i="106"/>
  <c r="K18" i="106"/>
  <c r="R17" i="106"/>
  <c r="S17" i="106"/>
  <c r="N17" i="106"/>
  <c r="K17" i="106"/>
  <c r="R16" i="106"/>
  <c r="T16" i="106"/>
  <c r="N16" i="106"/>
  <c r="K16" i="106"/>
  <c r="R15" i="106"/>
  <c r="S15" i="106"/>
  <c r="N15" i="106"/>
  <c r="K15" i="106"/>
  <c r="A15" i="106"/>
  <c r="A16" i="106"/>
  <c r="A17" i="106"/>
  <c r="A18" i="106"/>
  <c r="A19" i="106"/>
  <c r="R14" i="106"/>
  <c r="T14" i="106"/>
  <c r="N14" i="106"/>
  <c r="K14" i="106"/>
  <c r="R13" i="106"/>
  <c r="T13" i="106"/>
  <c r="N13" i="106"/>
  <c r="K13" i="106"/>
  <c r="O13" i="106"/>
  <c r="A11" i="54"/>
  <c r="O28" i="134"/>
  <c r="R28" i="134"/>
  <c r="O37" i="114"/>
  <c r="R37" i="114"/>
  <c r="N67" i="139"/>
  <c r="O36" i="139"/>
  <c r="R36" i="139"/>
  <c r="K67" i="139"/>
  <c r="K115" i="139"/>
  <c r="K113" i="132"/>
  <c r="O35" i="132"/>
  <c r="R35" i="132"/>
  <c r="O28" i="128"/>
  <c r="R28" i="128"/>
  <c r="T28" i="128"/>
  <c r="K67" i="114"/>
  <c r="O31" i="113"/>
  <c r="R31" i="113"/>
  <c r="O33" i="113"/>
  <c r="R33" i="113"/>
  <c r="O27" i="112"/>
  <c r="O28" i="112"/>
  <c r="R28" i="112"/>
  <c r="T28" i="112"/>
  <c r="O30" i="112"/>
  <c r="R30" i="112"/>
  <c r="O29" i="112"/>
  <c r="R29" i="112"/>
  <c r="S29" i="112"/>
  <c r="O73" i="112"/>
  <c r="R73" i="112"/>
  <c r="O35" i="108"/>
  <c r="R35" i="108"/>
  <c r="O33" i="108"/>
  <c r="R33" i="108"/>
  <c r="O29" i="108"/>
  <c r="R29" i="108"/>
  <c r="O28" i="116"/>
  <c r="R28" i="116"/>
  <c r="O42" i="117"/>
  <c r="R42" i="117"/>
  <c r="T42" i="117"/>
  <c r="N67" i="135"/>
  <c r="O34" i="132"/>
  <c r="R34" i="132"/>
  <c r="O40" i="120"/>
  <c r="R40" i="120"/>
  <c r="S40" i="120"/>
  <c r="O39" i="120"/>
  <c r="R39" i="120"/>
  <c r="S39" i="120"/>
  <c r="O85" i="123"/>
  <c r="R85" i="123"/>
  <c r="O38" i="118"/>
  <c r="R38" i="118"/>
  <c r="S38" i="118"/>
  <c r="O36" i="118"/>
  <c r="R36" i="118"/>
  <c r="S36" i="118"/>
  <c r="O37" i="118"/>
  <c r="R37" i="118"/>
  <c r="T37" i="118"/>
  <c r="R82" i="117"/>
  <c r="T82" i="117"/>
  <c r="O43" i="117"/>
  <c r="R43" i="117"/>
  <c r="T43" i="117"/>
  <c r="O41" i="117"/>
  <c r="R41" i="117"/>
  <c r="S41" i="117"/>
  <c r="S16" i="136"/>
  <c r="R20" i="136"/>
  <c r="T15" i="136"/>
  <c r="U15" i="136"/>
  <c r="O14" i="127"/>
  <c r="T14" i="133"/>
  <c r="U14" i="133"/>
  <c r="U14" i="108"/>
  <c r="O28" i="113"/>
  <c r="R28" i="113"/>
  <c r="L115" i="110"/>
  <c r="O74" i="136"/>
  <c r="R74" i="136"/>
  <c r="O76" i="136"/>
  <c r="R76" i="136"/>
  <c r="D115" i="136"/>
  <c r="J115" i="123"/>
  <c r="N67" i="113"/>
  <c r="N20" i="113"/>
  <c r="N115" i="113"/>
  <c r="O35" i="113"/>
  <c r="R35" i="113"/>
  <c r="T35" i="113"/>
  <c r="K113" i="108"/>
  <c r="O74" i="108"/>
  <c r="R74" i="108"/>
  <c r="S74" i="108"/>
  <c r="O73" i="108"/>
  <c r="O76" i="108"/>
  <c r="R76" i="108"/>
  <c r="T76" i="108"/>
  <c r="O78" i="108"/>
  <c r="R78" i="108"/>
  <c r="T78" i="108"/>
  <c r="O80" i="108"/>
  <c r="R80" i="108"/>
  <c r="T80" i="108"/>
  <c r="O82" i="108"/>
  <c r="R82" i="108"/>
  <c r="T82" i="108"/>
  <c r="O84" i="108"/>
  <c r="R84" i="108"/>
  <c r="T84" i="108"/>
  <c r="O86" i="108"/>
  <c r="R86" i="108"/>
  <c r="T86" i="108"/>
  <c r="O88" i="108"/>
  <c r="R88" i="108"/>
  <c r="S88" i="108"/>
  <c r="O90" i="108"/>
  <c r="R90" i="108"/>
  <c r="S90" i="108"/>
  <c r="O92" i="108"/>
  <c r="R92" i="108"/>
  <c r="T92" i="108"/>
  <c r="O94" i="108"/>
  <c r="R94" i="108"/>
  <c r="O96" i="108"/>
  <c r="R96" i="108"/>
  <c r="T96" i="108"/>
  <c r="O98" i="108"/>
  <c r="R98" i="108"/>
  <c r="S98" i="108"/>
  <c r="O100" i="108"/>
  <c r="R100" i="108"/>
  <c r="T100" i="108"/>
  <c r="O36" i="108"/>
  <c r="R36" i="108"/>
  <c r="T36" i="108"/>
  <c r="O34" i="108"/>
  <c r="R34" i="108"/>
  <c r="T34" i="108"/>
  <c r="O32" i="108"/>
  <c r="R32" i="108"/>
  <c r="N67" i="108"/>
  <c r="K67" i="108"/>
  <c r="E115" i="108"/>
  <c r="O14" i="108"/>
  <c r="O20" i="108"/>
  <c r="S14" i="136"/>
  <c r="S20" i="136"/>
  <c r="O15" i="136"/>
  <c r="U16" i="136"/>
  <c r="K20" i="136"/>
  <c r="T14" i="136"/>
  <c r="U14" i="136"/>
  <c r="R27" i="110"/>
  <c r="I115" i="110"/>
  <c r="N67" i="122"/>
  <c r="O27" i="121"/>
  <c r="N113" i="120"/>
  <c r="O14" i="120"/>
  <c r="O20" i="120"/>
  <c r="T36" i="120"/>
  <c r="U36" i="120"/>
  <c r="O30" i="120"/>
  <c r="R30" i="120"/>
  <c r="O29" i="120"/>
  <c r="R29" i="120"/>
  <c r="S29" i="120"/>
  <c r="O32" i="120"/>
  <c r="R32" i="120"/>
  <c r="S32" i="120"/>
  <c r="O31" i="120"/>
  <c r="R31" i="120"/>
  <c r="S31" i="120"/>
  <c r="O34" i="120"/>
  <c r="R34" i="120"/>
  <c r="O28" i="137"/>
  <c r="R28" i="137"/>
  <c r="K67" i="137"/>
  <c r="O29" i="135"/>
  <c r="R29" i="135"/>
  <c r="O28" i="135"/>
  <c r="R28" i="135"/>
  <c r="S28" i="135"/>
  <c r="O30" i="135"/>
  <c r="R30" i="135"/>
  <c r="S30" i="135"/>
  <c r="N67" i="134"/>
  <c r="O27" i="134"/>
  <c r="O67" i="134"/>
  <c r="K67" i="134"/>
  <c r="O29" i="133"/>
  <c r="R29" i="133"/>
  <c r="S29" i="133"/>
  <c r="F115" i="133"/>
  <c r="J115" i="133"/>
  <c r="O75" i="132"/>
  <c r="R75" i="132"/>
  <c r="T75" i="132"/>
  <c r="O32" i="132"/>
  <c r="R32" i="132"/>
  <c r="O31" i="132"/>
  <c r="R31" i="132"/>
  <c r="T31" i="132"/>
  <c r="N67" i="132"/>
  <c r="O28" i="132"/>
  <c r="R28" i="132"/>
  <c r="K67" i="118"/>
  <c r="O76" i="118"/>
  <c r="R76" i="118"/>
  <c r="T76" i="118"/>
  <c r="O74" i="118"/>
  <c r="R74" i="118"/>
  <c r="O33" i="118"/>
  <c r="R33" i="118"/>
  <c r="T33" i="118"/>
  <c r="O35" i="118"/>
  <c r="R35" i="118"/>
  <c r="T35" i="118"/>
  <c r="O32" i="118"/>
  <c r="R32" i="118"/>
  <c r="T32" i="118"/>
  <c r="O34" i="118"/>
  <c r="R34" i="118"/>
  <c r="T34" i="118"/>
  <c r="J115" i="118"/>
  <c r="F115" i="118"/>
  <c r="O14" i="118"/>
  <c r="O20" i="118"/>
  <c r="D115" i="118"/>
  <c r="O33" i="106"/>
  <c r="R33" i="106"/>
  <c r="O42" i="106"/>
  <c r="R42" i="106"/>
  <c r="S42" i="106"/>
  <c r="O44" i="106"/>
  <c r="R44" i="106"/>
  <c r="T44" i="106"/>
  <c r="O72" i="106"/>
  <c r="R72" i="106"/>
  <c r="T72" i="106"/>
  <c r="O50" i="106"/>
  <c r="R50" i="106"/>
  <c r="S50" i="106"/>
  <c r="O66" i="106"/>
  <c r="R66" i="106"/>
  <c r="S66" i="106"/>
  <c r="K20" i="106"/>
  <c r="O35" i="106"/>
  <c r="R35" i="106"/>
  <c r="T35" i="106"/>
  <c r="O37" i="106"/>
  <c r="R37" i="106"/>
  <c r="T37" i="106"/>
  <c r="O41" i="106"/>
  <c r="R41" i="106"/>
  <c r="S41" i="106"/>
  <c r="O45" i="106"/>
  <c r="R45" i="106"/>
  <c r="T45" i="106"/>
  <c r="A83" i="106"/>
  <c r="A84" i="106"/>
  <c r="A85" i="106"/>
  <c r="A86" i="106"/>
  <c r="A87" i="106"/>
  <c r="A88" i="106"/>
  <c r="A89" i="106"/>
  <c r="A90" i="106"/>
  <c r="A91" i="106"/>
  <c r="A92" i="106"/>
  <c r="A93" i="106"/>
  <c r="A94" i="106"/>
  <c r="A95" i="106"/>
  <c r="A96" i="106"/>
  <c r="A97" i="106"/>
  <c r="A98" i="106"/>
  <c r="A99" i="106"/>
  <c r="A100" i="106"/>
  <c r="A101" i="106"/>
  <c r="A102" i="106"/>
  <c r="A103" i="106"/>
  <c r="A104" i="106"/>
  <c r="A105" i="106"/>
  <c r="A106" i="106"/>
  <c r="A107" i="106"/>
  <c r="A108" i="106"/>
  <c r="A109" i="106"/>
  <c r="A110" i="106"/>
  <c r="A111" i="106"/>
  <c r="A112" i="106"/>
  <c r="O16" i="106"/>
  <c r="O30" i="106"/>
  <c r="R30" i="106"/>
  <c r="T30" i="106"/>
  <c r="O32" i="106"/>
  <c r="R32" i="106"/>
  <c r="T32" i="106"/>
  <c r="O39" i="106"/>
  <c r="R39" i="106"/>
  <c r="S39" i="106"/>
  <c r="O46" i="106"/>
  <c r="R46" i="106"/>
  <c r="T46" i="106"/>
  <c r="O48" i="106"/>
  <c r="R48" i="106"/>
  <c r="T48" i="106"/>
  <c r="O53" i="106"/>
  <c r="R53" i="106"/>
  <c r="T53" i="106"/>
  <c r="O57" i="106"/>
  <c r="R57" i="106"/>
  <c r="T57" i="106"/>
  <c r="S57" i="106"/>
  <c r="U57" i="106"/>
  <c r="O59" i="106"/>
  <c r="R59" i="106"/>
  <c r="T59" i="106"/>
  <c r="O61" i="106"/>
  <c r="R61" i="106"/>
  <c r="S61" i="106"/>
  <c r="T17" i="106"/>
  <c r="S18" i="106"/>
  <c r="O34" i="106"/>
  <c r="R34" i="106"/>
  <c r="S34" i="106"/>
  <c r="O36" i="106"/>
  <c r="R36" i="106"/>
  <c r="T36" i="106"/>
  <c r="O43" i="106"/>
  <c r="R43" i="106"/>
  <c r="T43" i="106"/>
  <c r="O31" i="106"/>
  <c r="R31" i="106"/>
  <c r="S31" i="106"/>
  <c r="O38" i="106"/>
  <c r="R38" i="106"/>
  <c r="T38" i="106"/>
  <c r="O40" i="106"/>
  <c r="R40" i="106"/>
  <c r="T40" i="106"/>
  <c r="O47" i="106"/>
  <c r="R47" i="106"/>
  <c r="S47" i="106"/>
  <c r="O52" i="106"/>
  <c r="R52" i="106"/>
  <c r="S52" i="106"/>
  <c r="O54" i="106"/>
  <c r="R54" i="106"/>
  <c r="S54" i="106"/>
  <c r="O58" i="106"/>
  <c r="R58" i="106"/>
  <c r="S58" i="106"/>
  <c r="O62" i="106"/>
  <c r="R62" i="106"/>
  <c r="S62" i="106"/>
  <c r="T61" i="106"/>
  <c r="U17" i="106"/>
  <c r="O17" i="106"/>
  <c r="S19" i="106"/>
  <c r="U19" i="106"/>
  <c r="T49" i="106"/>
  <c r="U49" i="106"/>
  <c r="O55" i="106"/>
  <c r="R55" i="106"/>
  <c r="T55" i="106"/>
  <c r="O64" i="106"/>
  <c r="R64" i="106"/>
  <c r="S64" i="106"/>
  <c r="R20" i="106"/>
  <c r="T15" i="106"/>
  <c r="U15" i="106"/>
  <c r="S16" i="106"/>
  <c r="U16" i="106"/>
  <c r="O18" i="106"/>
  <c r="K67" i="106"/>
  <c r="O51" i="106"/>
  <c r="R51" i="106"/>
  <c r="T51" i="106"/>
  <c r="O60" i="106"/>
  <c r="R60" i="106"/>
  <c r="S60" i="106"/>
  <c r="O85" i="106"/>
  <c r="R85" i="106"/>
  <c r="T85" i="106"/>
  <c r="O89" i="106"/>
  <c r="R89" i="106"/>
  <c r="T89" i="106"/>
  <c r="O91" i="106"/>
  <c r="R91" i="106"/>
  <c r="T91" i="106"/>
  <c r="O93" i="106"/>
  <c r="R93" i="106"/>
  <c r="T93" i="106"/>
  <c r="O95" i="106"/>
  <c r="R95" i="106"/>
  <c r="T95" i="106"/>
  <c r="O97" i="106"/>
  <c r="R97" i="106"/>
  <c r="T97" i="106"/>
  <c r="O99" i="106"/>
  <c r="R99" i="106"/>
  <c r="T99" i="106"/>
  <c r="O101" i="106"/>
  <c r="R101" i="106"/>
  <c r="S101" i="106"/>
  <c r="O103" i="106"/>
  <c r="R103" i="106"/>
  <c r="T103" i="106"/>
  <c r="O105" i="106"/>
  <c r="R105" i="106"/>
  <c r="T105" i="106"/>
  <c r="O107" i="106"/>
  <c r="R107" i="106"/>
  <c r="T107" i="106"/>
  <c r="O109" i="106"/>
  <c r="R109" i="106"/>
  <c r="T109" i="106"/>
  <c r="O111" i="106"/>
  <c r="R111" i="106"/>
  <c r="T111" i="106"/>
  <c r="L115" i="106"/>
  <c r="N20" i="106"/>
  <c r="U18" i="106"/>
  <c r="O26" i="106"/>
  <c r="R26" i="106"/>
  <c r="T26" i="106"/>
  <c r="T65" i="106"/>
  <c r="U65" i="106"/>
  <c r="S14" i="106"/>
  <c r="O15" i="106"/>
  <c r="O19" i="106"/>
  <c r="O56" i="106"/>
  <c r="R56" i="106"/>
  <c r="S56" i="106"/>
  <c r="O63" i="106"/>
  <c r="R63" i="106"/>
  <c r="T63" i="106"/>
  <c r="D115" i="106"/>
  <c r="N67" i="107"/>
  <c r="O75" i="106"/>
  <c r="R75" i="106"/>
  <c r="T75" i="106"/>
  <c r="O77" i="106"/>
  <c r="R77" i="106"/>
  <c r="S77" i="106"/>
  <c r="O79" i="106"/>
  <c r="R79" i="106"/>
  <c r="T79" i="106"/>
  <c r="O81" i="106"/>
  <c r="R81" i="106"/>
  <c r="S81" i="106"/>
  <c r="O83" i="106"/>
  <c r="R83" i="106"/>
  <c r="S83" i="106"/>
  <c r="O28" i="106"/>
  <c r="R28" i="106"/>
  <c r="S28" i="106"/>
  <c r="O27" i="106"/>
  <c r="R27" i="106"/>
  <c r="S27" i="106"/>
  <c r="F115" i="106"/>
  <c r="J115" i="106"/>
  <c r="J115" i="115"/>
  <c r="O36" i="115"/>
  <c r="R36" i="115"/>
  <c r="O63" i="115"/>
  <c r="R63" i="115"/>
  <c r="O75" i="115"/>
  <c r="R75" i="115"/>
  <c r="T75" i="115"/>
  <c r="O78" i="115"/>
  <c r="R78" i="115"/>
  <c r="O74" i="115"/>
  <c r="R74" i="115"/>
  <c r="T74" i="115"/>
  <c r="O77" i="115"/>
  <c r="R77" i="115"/>
  <c r="D115" i="115"/>
  <c r="O76" i="115"/>
  <c r="R76" i="115"/>
  <c r="T76" i="115"/>
  <c r="O30" i="126"/>
  <c r="R30" i="126"/>
  <c r="R75" i="126"/>
  <c r="R77" i="126"/>
  <c r="R79" i="126"/>
  <c r="R81" i="126"/>
  <c r="T81" i="126"/>
  <c r="K113" i="126"/>
  <c r="R74" i="126"/>
  <c r="R76" i="126"/>
  <c r="R78" i="126"/>
  <c r="T78" i="126"/>
  <c r="R80" i="126"/>
  <c r="R82" i="126"/>
  <c r="T82" i="126"/>
  <c r="O30" i="115"/>
  <c r="R30" i="115"/>
  <c r="O32" i="115"/>
  <c r="R32" i="115"/>
  <c r="T32" i="115"/>
  <c r="O34" i="115"/>
  <c r="R34" i="115"/>
  <c r="T34" i="115"/>
  <c r="F115" i="115"/>
  <c r="O29" i="115"/>
  <c r="R29" i="115"/>
  <c r="O31" i="115"/>
  <c r="R31" i="115"/>
  <c r="O33" i="115"/>
  <c r="R33" i="115"/>
  <c r="T33" i="115"/>
  <c r="O35" i="115"/>
  <c r="R35" i="115"/>
  <c r="T35" i="115"/>
  <c r="O29" i="126"/>
  <c r="R29" i="126"/>
  <c r="O34" i="126"/>
  <c r="R34" i="126"/>
  <c r="T34" i="126"/>
  <c r="O39" i="126"/>
  <c r="R39" i="126"/>
  <c r="S39" i="126"/>
  <c r="N113" i="114"/>
  <c r="O75" i="114"/>
  <c r="R75" i="114"/>
  <c r="T75" i="114"/>
  <c r="O80" i="114"/>
  <c r="R80" i="114"/>
  <c r="T81" i="114"/>
  <c r="U81" i="114"/>
  <c r="O84" i="114"/>
  <c r="R84" i="114"/>
  <c r="T85" i="114"/>
  <c r="U85" i="114"/>
  <c r="O88" i="114"/>
  <c r="R88" i="114"/>
  <c r="T88" i="114"/>
  <c r="O77" i="114"/>
  <c r="R77" i="114"/>
  <c r="T77" i="114"/>
  <c r="O79" i="114"/>
  <c r="R79" i="114"/>
  <c r="O83" i="114"/>
  <c r="R83" i="114"/>
  <c r="O87" i="114"/>
  <c r="R87" i="114"/>
  <c r="O74" i="114"/>
  <c r="R74" i="114"/>
  <c r="T74" i="114"/>
  <c r="O82" i="114"/>
  <c r="R82" i="114"/>
  <c r="O86" i="114"/>
  <c r="R86" i="114"/>
  <c r="O89" i="114"/>
  <c r="R89" i="114"/>
  <c r="S89" i="114"/>
  <c r="O32" i="114"/>
  <c r="R32" i="114"/>
  <c r="O31" i="114"/>
  <c r="R31" i="114"/>
  <c r="S31" i="114"/>
  <c r="O35" i="114"/>
  <c r="R35" i="114"/>
  <c r="S35" i="114"/>
  <c r="O39" i="114"/>
  <c r="R39" i="114"/>
  <c r="S39" i="114"/>
  <c r="O43" i="114"/>
  <c r="R43" i="114"/>
  <c r="O27" i="114"/>
  <c r="O28" i="114"/>
  <c r="R28" i="114"/>
  <c r="T28" i="114"/>
  <c r="O36" i="114"/>
  <c r="R36" i="114"/>
  <c r="S36" i="114"/>
  <c r="O40" i="114"/>
  <c r="R40" i="114"/>
  <c r="O30" i="114"/>
  <c r="R30" i="114"/>
  <c r="O34" i="114"/>
  <c r="R34" i="114"/>
  <c r="T34" i="114"/>
  <c r="O38" i="114"/>
  <c r="R38" i="114"/>
  <c r="S38" i="114"/>
  <c r="O42" i="114"/>
  <c r="R42" i="114"/>
  <c r="I115" i="114"/>
  <c r="T14" i="114"/>
  <c r="U14" i="114"/>
  <c r="E115" i="114"/>
  <c r="K67" i="113"/>
  <c r="O27" i="128"/>
  <c r="O80" i="127"/>
  <c r="R80" i="127"/>
  <c r="O78" i="127"/>
  <c r="R78" i="127"/>
  <c r="O45" i="127"/>
  <c r="R45" i="127"/>
  <c r="O47" i="127"/>
  <c r="R47" i="127"/>
  <c r="O49" i="127"/>
  <c r="R49" i="127"/>
  <c r="T49" i="127"/>
  <c r="T75" i="124"/>
  <c r="S75" i="124"/>
  <c r="N67" i="116"/>
  <c r="O27" i="116"/>
  <c r="O36" i="116"/>
  <c r="O37" i="116"/>
  <c r="O38" i="116"/>
  <c r="O39" i="116"/>
  <c r="O40" i="116"/>
  <c r="O41" i="116"/>
  <c r="O42" i="116"/>
  <c r="O43" i="116"/>
  <c r="O44" i="116"/>
  <c r="O45" i="116"/>
  <c r="O46" i="116"/>
  <c r="O47" i="116"/>
  <c r="O48" i="116"/>
  <c r="O49" i="116"/>
  <c r="O50" i="116"/>
  <c r="O51" i="116"/>
  <c r="O52" i="116"/>
  <c r="O53" i="116"/>
  <c r="O54" i="116"/>
  <c r="O55" i="116"/>
  <c r="O56" i="116"/>
  <c r="O57" i="116"/>
  <c r="O58" i="116"/>
  <c r="O59" i="116"/>
  <c r="O60" i="116"/>
  <c r="O61" i="116"/>
  <c r="O62" i="116"/>
  <c r="O63" i="116"/>
  <c r="O64" i="116"/>
  <c r="O65" i="116"/>
  <c r="O66" i="116"/>
  <c r="O67" i="116"/>
  <c r="O32" i="112"/>
  <c r="R32" i="112"/>
  <c r="T32" i="112"/>
  <c r="O31" i="112"/>
  <c r="R31" i="112"/>
  <c r="T31" i="112"/>
  <c r="O74" i="112"/>
  <c r="R74" i="112"/>
  <c r="T74" i="112"/>
  <c r="D115" i="112"/>
  <c r="S14" i="123"/>
  <c r="S20" i="123"/>
  <c r="M115" i="112"/>
  <c r="L115" i="112"/>
  <c r="O78" i="117"/>
  <c r="R78" i="117"/>
  <c r="S78" i="117"/>
  <c r="O76" i="117"/>
  <c r="R76" i="117"/>
  <c r="S76" i="117"/>
  <c r="O74" i="117"/>
  <c r="R74" i="117"/>
  <c r="S74" i="117"/>
  <c r="D115" i="117"/>
  <c r="O40" i="117"/>
  <c r="R40" i="117"/>
  <c r="T40" i="117"/>
  <c r="O39" i="117"/>
  <c r="R39" i="117"/>
  <c r="S39" i="117"/>
  <c r="O38" i="117"/>
  <c r="R38" i="117"/>
  <c r="T38" i="117"/>
  <c r="O37" i="117"/>
  <c r="R37" i="117"/>
  <c r="T37" i="117"/>
  <c r="O36" i="117"/>
  <c r="R36" i="117"/>
  <c r="T36" i="117"/>
  <c r="O35" i="117"/>
  <c r="R35" i="117"/>
  <c r="T35" i="117"/>
  <c r="O34" i="117"/>
  <c r="R34" i="117"/>
  <c r="T34" i="117"/>
  <c r="O33" i="117"/>
  <c r="R33" i="117"/>
  <c r="T33" i="117"/>
  <c r="O31" i="117"/>
  <c r="R31" i="117"/>
  <c r="T31" i="117"/>
  <c r="O29" i="117"/>
  <c r="R29" i="117"/>
  <c r="S29" i="117"/>
  <c r="S20" i="117"/>
  <c r="T20" i="117"/>
  <c r="O14" i="117"/>
  <c r="O20" i="117"/>
  <c r="R33" i="123"/>
  <c r="T33" i="123"/>
  <c r="R34" i="123"/>
  <c r="T34" i="123"/>
  <c r="R30" i="123"/>
  <c r="S30" i="123"/>
  <c r="R29" i="123"/>
  <c r="T29" i="123"/>
  <c r="R28" i="123"/>
  <c r="T28" i="123"/>
  <c r="R83" i="123"/>
  <c r="S83" i="123"/>
  <c r="O14" i="123"/>
  <c r="O20" i="123"/>
  <c r="R81" i="123"/>
  <c r="S81" i="123"/>
  <c r="R79" i="123"/>
  <c r="T79" i="123"/>
  <c r="R77" i="123"/>
  <c r="T77" i="123"/>
  <c r="R75" i="123"/>
  <c r="T75" i="123"/>
  <c r="K113" i="123"/>
  <c r="D115" i="123"/>
  <c r="F115" i="123"/>
  <c r="O15" i="124"/>
  <c r="T15" i="124"/>
  <c r="N67" i="127"/>
  <c r="R41" i="127"/>
  <c r="T41" i="127"/>
  <c r="R20" i="127"/>
  <c r="R39" i="127"/>
  <c r="T39" i="127"/>
  <c r="R37" i="127"/>
  <c r="T37" i="127"/>
  <c r="R31" i="127"/>
  <c r="S31" i="127"/>
  <c r="R30" i="127"/>
  <c r="T30" i="127"/>
  <c r="R29" i="127"/>
  <c r="S29" i="127"/>
  <c r="R28" i="127"/>
  <c r="T28" i="127"/>
  <c r="R36" i="127"/>
  <c r="T36" i="127"/>
  <c r="R77" i="127"/>
  <c r="S77" i="127"/>
  <c r="K20" i="127"/>
  <c r="O16" i="127"/>
  <c r="O15" i="127"/>
  <c r="R76" i="127"/>
  <c r="S76" i="127"/>
  <c r="R75" i="127"/>
  <c r="S75" i="127"/>
  <c r="R35" i="127"/>
  <c r="T35" i="127"/>
  <c r="R34" i="127"/>
  <c r="T34" i="127"/>
  <c r="R32" i="127"/>
  <c r="T32" i="127"/>
  <c r="K113" i="127"/>
  <c r="R73" i="127"/>
  <c r="R32" i="124"/>
  <c r="K113" i="124"/>
  <c r="R74" i="124"/>
  <c r="S74" i="124"/>
  <c r="R31" i="124"/>
  <c r="S31" i="124"/>
  <c r="R30" i="124"/>
  <c r="T30" i="124"/>
  <c r="R29" i="124"/>
  <c r="S29" i="124"/>
  <c r="K67" i="124"/>
  <c r="R28" i="124"/>
  <c r="S28" i="124"/>
  <c r="F115" i="124"/>
  <c r="R27" i="124"/>
  <c r="S14" i="124"/>
  <c r="S20" i="124"/>
  <c r="G115" i="124"/>
  <c r="G115" i="128"/>
  <c r="N115" i="146"/>
  <c r="U26" i="145"/>
  <c r="U72" i="145"/>
  <c r="U72" i="144"/>
  <c r="S28" i="139"/>
  <c r="T28" i="139"/>
  <c r="S30" i="139"/>
  <c r="T30" i="139"/>
  <c r="S32" i="139"/>
  <c r="T32" i="139"/>
  <c r="S34" i="139"/>
  <c r="T34" i="139"/>
  <c r="S36" i="139"/>
  <c r="T36" i="139"/>
  <c r="S38" i="139"/>
  <c r="T38" i="139"/>
  <c r="U38" i="139"/>
  <c r="S40" i="139"/>
  <c r="T40" i="139"/>
  <c r="T43" i="139"/>
  <c r="S43" i="139"/>
  <c r="T45" i="139"/>
  <c r="S45" i="139"/>
  <c r="U45" i="139"/>
  <c r="T20" i="139"/>
  <c r="T26" i="139"/>
  <c r="S26" i="139"/>
  <c r="S29" i="139"/>
  <c r="T29" i="139"/>
  <c r="S31" i="139"/>
  <c r="T31" i="139"/>
  <c r="S33" i="139"/>
  <c r="T33" i="139"/>
  <c r="S35" i="139"/>
  <c r="T35" i="139"/>
  <c r="U35" i="139"/>
  <c r="S37" i="139"/>
  <c r="T37" i="139"/>
  <c r="S39" i="139"/>
  <c r="T39" i="139"/>
  <c r="U39" i="139"/>
  <c r="S41" i="139"/>
  <c r="T41" i="139"/>
  <c r="T48" i="139"/>
  <c r="S48" i="139"/>
  <c r="S15" i="139"/>
  <c r="U15" i="139"/>
  <c r="S42" i="139"/>
  <c r="T42" i="139"/>
  <c r="T44" i="139"/>
  <c r="S44" i="139"/>
  <c r="R20" i="139"/>
  <c r="S47" i="139"/>
  <c r="U47" i="139"/>
  <c r="T51" i="139"/>
  <c r="S51" i="139"/>
  <c r="T55" i="139"/>
  <c r="S55" i="139"/>
  <c r="U55" i="139"/>
  <c r="T59" i="139"/>
  <c r="S59" i="139"/>
  <c r="T63" i="139"/>
  <c r="S63" i="139"/>
  <c r="U63" i="139"/>
  <c r="T72" i="139"/>
  <c r="S72" i="139"/>
  <c r="S14" i="139"/>
  <c r="U14" i="139"/>
  <c r="S16" i="139"/>
  <c r="U16" i="139"/>
  <c r="S17" i="139"/>
  <c r="U17" i="139"/>
  <c r="S18" i="139"/>
  <c r="U18" i="139"/>
  <c r="S19" i="139"/>
  <c r="U19" i="139"/>
  <c r="T49" i="139"/>
  <c r="S49" i="139"/>
  <c r="U49" i="139"/>
  <c r="T50" i="139"/>
  <c r="S50" i="139"/>
  <c r="T54" i="139"/>
  <c r="S54" i="139"/>
  <c r="U54" i="139"/>
  <c r="T58" i="139"/>
  <c r="S58" i="139"/>
  <c r="T62" i="139"/>
  <c r="S62" i="139"/>
  <c r="U62" i="139"/>
  <c r="T66" i="139"/>
  <c r="S66" i="139"/>
  <c r="T53" i="139"/>
  <c r="S53" i="139"/>
  <c r="U53" i="139"/>
  <c r="T57" i="139"/>
  <c r="S57" i="139"/>
  <c r="T61" i="139"/>
  <c r="S61" i="139"/>
  <c r="U61" i="139"/>
  <c r="T65" i="139"/>
  <c r="S65" i="139"/>
  <c r="T52" i="139"/>
  <c r="S52" i="139"/>
  <c r="U52" i="139"/>
  <c r="T56" i="139"/>
  <c r="S56" i="139"/>
  <c r="T60" i="139"/>
  <c r="S60" i="139"/>
  <c r="U60" i="139"/>
  <c r="T64" i="139"/>
  <c r="S64" i="139"/>
  <c r="T85" i="139"/>
  <c r="S85" i="139"/>
  <c r="U85" i="139"/>
  <c r="T87" i="139"/>
  <c r="S87" i="139"/>
  <c r="T89" i="139"/>
  <c r="S89" i="139"/>
  <c r="U89" i="139"/>
  <c r="T91" i="139"/>
  <c r="S91" i="139"/>
  <c r="T93" i="139"/>
  <c r="S93" i="139"/>
  <c r="U93" i="139"/>
  <c r="T95" i="139"/>
  <c r="S95" i="139"/>
  <c r="T96" i="139"/>
  <c r="S96" i="139"/>
  <c r="T97" i="139"/>
  <c r="S97" i="139"/>
  <c r="T98" i="139"/>
  <c r="S98" i="139"/>
  <c r="T99" i="139"/>
  <c r="S99" i="139"/>
  <c r="T100" i="139"/>
  <c r="S100" i="139"/>
  <c r="U100" i="139"/>
  <c r="T101" i="139"/>
  <c r="S101" i="139"/>
  <c r="T102" i="139"/>
  <c r="S102" i="139"/>
  <c r="U102" i="139"/>
  <c r="T103" i="139"/>
  <c r="S103" i="139"/>
  <c r="T105" i="139"/>
  <c r="S105" i="139"/>
  <c r="U105" i="139"/>
  <c r="T107" i="139"/>
  <c r="S107" i="139"/>
  <c r="T109" i="139"/>
  <c r="S109" i="139"/>
  <c r="U109" i="139"/>
  <c r="T111" i="139"/>
  <c r="S111" i="139"/>
  <c r="E115" i="139"/>
  <c r="I115" i="139"/>
  <c r="N115" i="139"/>
  <c r="O74" i="139"/>
  <c r="R74" i="139"/>
  <c r="O76" i="139"/>
  <c r="R76" i="139"/>
  <c r="O78" i="139"/>
  <c r="R78" i="139"/>
  <c r="O80" i="139"/>
  <c r="R80" i="139"/>
  <c r="O82" i="139"/>
  <c r="R82" i="139"/>
  <c r="O84" i="139"/>
  <c r="R84" i="139"/>
  <c r="O88" i="139"/>
  <c r="R88" i="139"/>
  <c r="O92" i="139"/>
  <c r="R92" i="139"/>
  <c r="F115" i="139"/>
  <c r="J115" i="139"/>
  <c r="O73" i="139"/>
  <c r="T104" i="139"/>
  <c r="S104" i="139"/>
  <c r="T106" i="139"/>
  <c r="S106" i="139"/>
  <c r="U106" i="139"/>
  <c r="T108" i="139"/>
  <c r="S108" i="139"/>
  <c r="T110" i="139"/>
  <c r="S110" i="139"/>
  <c r="U110" i="139"/>
  <c r="T112" i="139"/>
  <c r="S112" i="139"/>
  <c r="G115" i="139"/>
  <c r="L115" i="139"/>
  <c r="O75" i="139"/>
  <c r="R75" i="139"/>
  <c r="O77" i="139"/>
  <c r="R77" i="139"/>
  <c r="O79" i="139"/>
  <c r="R79" i="139"/>
  <c r="O81" i="139"/>
  <c r="R81" i="139"/>
  <c r="O83" i="139"/>
  <c r="R83" i="139"/>
  <c r="O86" i="139"/>
  <c r="R86" i="139"/>
  <c r="O90" i="139"/>
  <c r="R90" i="139"/>
  <c r="O94" i="139"/>
  <c r="R94" i="139"/>
  <c r="D115" i="139"/>
  <c r="H115" i="139"/>
  <c r="M115" i="139"/>
  <c r="O20" i="138"/>
  <c r="T28" i="138"/>
  <c r="S28" i="138"/>
  <c r="U28" i="138"/>
  <c r="T32" i="138"/>
  <c r="S32" i="138"/>
  <c r="T36" i="138"/>
  <c r="S36" i="138"/>
  <c r="U36" i="138"/>
  <c r="T40" i="138"/>
  <c r="S40" i="138"/>
  <c r="T44" i="138"/>
  <c r="S44" i="138"/>
  <c r="U44" i="138"/>
  <c r="T48" i="138"/>
  <c r="S48" i="138"/>
  <c r="T30" i="138"/>
  <c r="S30" i="138"/>
  <c r="T34" i="138"/>
  <c r="S34" i="138"/>
  <c r="U34" i="138"/>
  <c r="T38" i="138"/>
  <c r="S38" i="138"/>
  <c r="T42" i="138"/>
  <c r="S42" i="138"/>
  <c r="U42" i="138"/>
  <c r="T46" i="138"/>
  <c r="S46" i="138"/>
  <c r="S17" i="138"/>
  <c r="S20" i="138"/>
  <c r="U17" i="138"/>
  <c r="U20" i="138"/>
  <c r="T26" i="138"/>
  <c r="S26" i="138"/>
  <c r="N115" i="138"/>
  <c r="K20" i="138"/>
  <c r="T72" i="138"/>
  <c r="U72" i="138"/>
  <c r="F115" i="138"/>
  <c r="J115" i="138"/>
  <c r="O27" i="138"/>
  <c r="R73" i="138"/>
  <c r="O75" i="138"/>
  <c r="R75" i="138"/>
  <c r="O77" i="138"/>
  <c r="R77" i="138"/>
  <c r="O79" i="138"/>
  <c r="R79" i="138"/>
  <c r="O81" i="138"/>
  <c r="R81" i="138"/>
  <c r="O83" i="138"/>
  <c r="R83" i="138"/>
  <c r="O85" i="138"/>
  <c r="R85" i="138"/>
  <c r="O87" i="138"/>
  <c r="R87" i="138"/>
  <c r="O89" i="138"/>
  <c r="R89" i="138"/>
  <c r="O91" i="138"/>
  <c r="R91" i="138"/>
  <c r="O93" i="138"/>
  <c r="R93" i="138"/>
  <c r="L115" i="138"/>
  <c r="R20" i="138"/>
  <c r="T20" i="138"/>
  <c r="H115" i="138"/>
  <c r="M115" i="138"/>
  <c r="O95" i="138"/>
  <c r="R95" i="138"/>
  <c r="O97" i="138"/>
  <c r="R97" i="138"/>
  <c r="O99" i="138"/>
  <c r="R99" i="138"/>
  <c r="O101" i="138"/>
  <c r="R101" i="138"/>
  <c r="O103" i="138"/>
  <c r="R103" i="138"/>
  <c r="O105" i="138"/>
  <c r="R105" i="138"/>
  <c r="O107" i="138"/>
  <c r="R107" i="138"/>
  <c r="O109" i="138"/>
  <c r="R109" i="138"/>
  <c r="O111" i="138"/>
  <c r="R111" i="138"/>
  <c r="K113" i="138"/>
  <c r="K115" i="138"/>
  <c r="G115" i="138"/>
  <c r="O74" i="138"/>
  <c r="R74" i="138"/>
  <c r="O76" i="138"/>
  <c r="R76" i="138"/>
  <c r="O78" i="138"/>
  <c r="R78" i="138"/>
  <c r="O80" i="138"/>
  <c r="R80" i="138"/>
  <c r="O82" i="138"/>
  <c r="R82" i="138"/>
  <c r="O84" i="138"/>
  <c r="R84" i="138"/>
  <c r="O86" i="138"/>
  <c r="R86" i="138"/>
  <c r="O88" i="138"/>
  <c r="R88" i="138"/>
  <c r="O90" i="138"/>
  <c r="R90" i="138"/>
  <c r="O92" i="138"/>
  <c r="R92" i="138"/>
  <c r="O94" i="138"/>
  <c r="R94" i="138"/>
  <c r="O96" i="138"/>
  <c r="R96" i="138"/>
  <c r="O98" i="138"/>
  <c r="R98" i="138"/>
  <c r="O100" i="138"/>
  <c r="R100" i="138"/>
  <c r="O102" i="138"/>
  <c r="R102" i="138"/>
  <c r="O104" i="138"/>
  <c r="R104" i="138"/>
  <c r="O106" i="138"/>
  <c r="R106" i="138"/>
  <c r="O108" i="138"/>
  <c r="R108" i="138"/>
  <c r="O110" i="138"/>
  <c r="R110" i="138"/>
  <c r="O112" i="138"/>
  <c r="R112" i="138"/>
  <c r="T38" i="137"/>
  <c r="S38" i="137"/>
  <c r="U38" i="137"/>
  <c r="T42" i="137"/>
  <c r="S42" i="137"/>
  <c r="S51" i="137"/>
  <c r="T51" i="137"/>
  <c r="S29" i="137"/>
  <c r="T29" i="137"/>
  <c r="U29" i="137"/>
  <c r="S31" i="137"/>
  <c r="T31" i="137"/>
  <c r="U31" i="137"/>
  <c r="S33" i="137"/>
  <c r="T33" i="137"/>
  <c r="U33" i="137"/>
  <c r="S35" i="137"/>
  <c r="T35" i="137"/>
  <c r="U35" i="137"/>
  <c r="S37" i="137"/>
  <c r="T37" i="137"/>
  <c r="U37" i="137"/>
  <c r="S55" i="137"/>
  <c r="T55" i="137"/>
  <c r="U55" i="137"/>
  <c r="U14" i="137"/>
  <c r="U20" i="137"/>
  <c r="S20" i="137"/>
  <c r="T40" i="137"/>
  <c r="S40" i="137"/>
  <c r="T44" i="137"/>
  <c r="S44" i="137"/>
  <c r="S26" i="137"/>
  <c r="U26" i="137"/>
  <c r="S28" i="137"/>
  <c r="T28" i="137"/>
  <c r="S30" i="137"/>
  <c r="T30" i="137"/>
  <c r="U30" i="137"/>
  <c r="S32" i="137"/>
  <c r="T32" i="137"/>
  <c r="S34" i="137"/>
  <c r="T34" i="137"/>
  <c r="U34" i="137"/>
  <c r="S36" i="137"/>
  <c r="T36" i="137"/>
  <c r="S47" i="137"/>
  <c r="T47" i="137"/>
  <c r="U47" i="137"/>
  <c r="R20" i="137"/>
  <c r="N67" i="137"/>
  <c r="T46" i="137"/>
  <c r="U46" i="137"/>
  <c r="T50" i="137"/>
  <c r="U50" i="137"/>
  <c r="T54" i="137"/>
  <c r="U54" i="137"/>
  <c r="N115" i="137"/>
  <c r="S76" i="137"/>
  <c r="T76" i="137"/>
  <c r="U76" i="137"/>
  <c r="S84" i="137"/>
  <c r="T84" i="137"/>
  <c r="U84" i="137"/>
  <c r="S92" i="137"/>
  <c r="T92" i="137"/>
  <c r="U92" i="137"/>
  <c r="O27" i="137"/>
  <c r="S78" i="137"/>
  <c r="T78" i="137"/>
  <c r="U78" i="137"/>
  <c r="S86" i="137"/>
  <c r="T86" i="137"/>
  <c r="S94" i="137"/>
  <c r="T94" i="137"/>
  <c r="U94" i="137"/>
  <c r="T57" i="137"/>
  <c r="S57" i="137"/>
  <c r="U57" i="137"/>
  <c r="T58" i="137"/>
  <c r="S58" i="137"/>
  <c r="T59" i="137"/>
  <c r="S59" i="137"/>
  <c r="U59" i="137"/>
  <c r="T60" i="137"/>
  <c r="S60" i="137"/>
  <c r="T61" i="137"/>
  <c r="S61" i="137"/>
  <c r="U61" i="137"/>
  <c r="T62" i="137"/>
  <c r="S62" i="137"/>
  <c r="T63" i="137"/>
  <c r="S63" i="137"/>
  <c r="U63" i="137"/>
  <c r="T64" i="137"/>
  <c r="S64" i="137"/>
  <c r="T65" i="137"/>
  <c r="S65" i="137"/>
  <c r="U65" i="137"/>
  <c r="T66" i="137"/>
  <c r="S66" i="137"/>
  <c r="T72" i="137"/>
  <c r="S72" i="137"/>
  <c r="U72" i="137"/>
  <c r="S80" i="137"/>
  <c r="T80" i="137"/>
  <c r="U80" i="137"/>
  <c r="S88" i="137"/>
  <c r="T88" i="137"/>
  <c r="S96" i="137"/>
  <c r="T96" i="137"/>
  <c r="U96" i="137"/>
  <c r="S74" i="137"/>
  <c r="T74" i="137"/>
  <c r="S82" i="137"/>
  <c r="T82" i="137"/>
  <c r="U82" i="137"/>
  <c r="S90" i="137"/>
  <c r="T90" i="137"/>
  <c r="T103" i="137"/>
  <c r="S103" i="137"/>
  <c r="T105" i="137"/>
  <c r="S105" i="137"/>
  <c r="U105" i="137"/>
  <c r="T107" i="137"/>
  <c r="S107" i="137"/>
  <c r="T109" i="137"/>
  <c r="S109" i="137"/>
  <c r="U109" i="137"/>
  <c r="T111" i="137"/>
  <c r="S111" i="137"/>
  <c r="E115" i="137"/>
  <c r="I115" i="137"/>
  <c r="O73" i="137"/>
  <c r="T75" i="137"/>
  <c r="U75" i="137"/>
  <c r="T79" i="137"/>
  <c r="U79" i="137"/>
  <c r="T83" i="137"/>
  <c r="U83" i="137"/>
  <c r="T87" i="137"/>
  <c r="U87" i="137"/>
  <c r="T91" i="137"/>
  <c r="U91" i="137"/>
  <c r="T95" i="137"/>
  <c r="U95" i="137"/>
  <c r="T99" i="137"/>
  <c r="U99" i="137"/>
  <c r="F115" i="137"/>
  <c r="J115" i="137"/>
  <c r="T104" i="137"/>
  <c r="S104" i="137"/>
  <c r="U104" i="137"/>
  <c r="T106" i="137"/>
  <c r="S106" i="137"/>
  <c r="T108" i="137"/>
  <c r="S108" i="137"/>
  <c r="U108" i="137"/>
  <c r="T110" i="137"/>
  <c r="S110" i="137"/>
  <c r="T112" i="137"/>
  <c r="S112" i="137"/>
  <c r="U112" i="137"/>
  <c r="G115" i="137"/>
  <c r="L115" i="137"/>
  <c r="K115" i="137"/>
  <c r="T77" i="137"/>
  <c r="U77" i="137"/>
  <c r="T81" i="137"/>
  <c r="U81" i="137"/>
  <c r="T85" i="137"/>
  <c r="U85" i="137"/>
  <c r="T89" i="137"/>
  <c r="U89" i="137"/>
  <c r="T93" i="137"/>
  <c r="U93" i="137"/>
  <c r="T97" i="137"/>
  <c r="U97" i="137"/>
  <c r="T101" i="137"/>
  <c r="U101" i="137"/>
  <c r="D115" i="137"/>
  <c r="H115" i="137"/>
  <c r="M115" i="137"/>
  <c r="S39" i="136"/>
  <c r="U39" i="136"/>
  <c r="S43" i="136"/>
  <c r="U43" i="136"/>
  <c r="T26" i="136"/>
  <c r="S26" i="136"/>
  <c r="T52" i="136"/>
  <c r="S52" i="136"/>
  <c r="U52" i="136"/>
  <c r="T48" i="136"/>
  <c r="S48" i="136"/>
  <c r="T20" i="136"/>
  <c r="O14" i="136"/>
  <c r="K67" i="136"/>
  <c r="S27" i="136"/>
  <c r="S28" i="136"/>
  <c r="U28" i="136"/>
  <c r="S29" i="136"/>
  <c r="U29" i="136"/>
  <c r="S30" i="136"/>
  <c r="U30" i="136"/>
  <c r="S31" i="136"/>
  <c r="U31" i="136"/>
  <c r="S32" i="136"/>
  <c r="U32" i="136"/>
  <c r="S33" i="136"/>
  <c r="U33" i="136"/>
  <c r="S34" i="136"/>
  <c r="U34" i="136"/>
  <c r="S35" i="136"/>
  <c r="U35" i="136"/>
  <c r="S36" i="136"/>
  <c r="U36" i="136"/>
  <c r="S37" i="136"/>
  <c r="U37" i="136"/>
  <c r="S38" i="136"/>
  <c r="U38" i="136"/>
  <c r="S40" i="136"/>
  <c r="U40" i="136"/>
  <c r="S41" i="136"/>
  <c r="U41" i="136"/>
  <c r="S42" i="136"/>
  <c r="U42" i="136"/>
  <c r="S44" i="136"/>
  <c r="U44" i="136"/>
  <c r="S45" i="136"/>
  <c r="U45" i="136"/>
  <c r="S46" i="136"/>
  <c r="U46" i="136"/>
  <c r="S47" i="136"/>
  <c r="U47" i="136"/>
  <c r="O49" i="136"/>
  <c r="R49" i="136"/>
  <c r="S51" i="136"/>
  <c r="U51" i="136"/>
  <c r="O53" i="136"/>
  <c r="R53" i="136"/>
  <c r="S55" i="136"/>
  <c r="O58" i="136"/>
  <c r="R58" i="136"/>
  <c r="S59" i="136"/>
  <c r="O62" i="136"/>
  <c r="R62" i="136"/>
  <c r="S63" i="136"/>
  <c r="U63" i="136"/>
  <c r="O66" i="136"/>
  <c r="R66" i="136"/>
  <c r="T76" i="136"/>
  <c r="S76" i="136"/>
  <c r="T80" i="136"/>
  <c r="S80" i="136"/>
  <c r="T84" i="136"/>
  <c r="S84" i="136"/>
  <c r="U84" i="136"/>
  <c r="S88" i="136"/>
  <c r="T88" i="136"/>
  <c r="U88" i="136"/>
  <c r="T90" i="136"/>
  <c r="S90" i="136"/>
  <c r="U90" i="136"/>
  <c r="T92" i="136"/>
  <c r="S92" i="136"/>
  <c r="T94" i="136"/>
  <c r="S94" i="136"/>
  <c r="U94" i="136"/>
  <c r="T96" i="136"/>
  <c r="S96" i="136"/>
  <c r="T98" i="136"/>
  <c r="S98" i="136"/>
  <c r="U98" i="136"/>
  <c r="T100" i="136"/>
  <c r="S100" i="136"/>
  <c r="T102" i="136"/>
  <c r="S102" i="136"/>
  <c r="U102" i="136"/>
  <c r="T104" i="136"/>
  <c r="S104" i="136"/>
  <c r="T106" i="136"/>
  <c r="S106" i="136"/>
  <c r="U106" i="136"/>
  <c r="T108" i="136"/>
  <c r="S108" i="136"/>
  <c r="T110" i="136"/>
  <c r="S110" i="136"/>
  <c r="U110" i="136"/>
  <c r="T112" i="136"/>
  <c r="S112" i="136"/>
  <c r="L115" i="136"/>
  <c r="U55" i="136"/>
  <c r="U59" i="136"/>
  <c r="F115" i="136"/>
  <c r="O50" i="136"/>
  <c r="R50" i="136"/>
  <c r="O54" i="136"/>
  <c r="R54" i="136"/>
  <c r="O57" i="136"/>
  <c r="R57" i="136"/>
  <c r="O61" i="136"/>
  <c r="R61" i="136"/>
  <c r="O65" i="136"/>
  <c r="R65" i="136"/>
  <c r="R73" i="136"/>
  <c r="R67" i="136"/>
  <c r="J115" i="136"/>
  <c r="U56" i="136"/>
  <c r="U60" i="136"/>
  <c r="U64" i="136"/>
  <c r="H115" i="136"/>
  <c r="T74" i="136"/>
  <c r="S74" i="136"/>
  <c r="T78" i="136"/>
  <c r="S78" i="136"/>
  <c r="T82" i="136"/>
  <c r="S82" i="136"/>
  <c r="T86" i="136"/>
  <c r="S86" i="136"/>
  <c r="T89" i="136"/>
  <c r="S89" i="136"/>
  <c r="T91" i="136"/>
  <c r="S91" i="136"/>
  <c r="U91" i="136"/>
  <c r="T93" i="136"/>
  <c r="S93" i="136"/>
  <c r="T95" i="136"/>
  <c r="S95" i="136"/>
  <c r="U95" i="136"/>
  <c r="T97" i="136"/>
  <c r="S97" i="136"/>
  <c r="T99" i="136"/>
  <c r="S99" i="136"/>
  <c r="U99" i="136"/>
  <c r="T101" i="136"/>
  <c r="S101" i="136"/>
  <c r="T103" i="136"/>
  <c r="S103" i="136"/>
  <c r="U103" i="136"/>
  <c r="T105" i="136"/>
  <c r="S105" i="136"/>
  <c r="T107" i="136"/>
  <c r="S107" i="136"/>
  <c r="U107" i="136"/>
  <c r="T109" i="136"/>
  <c r="S109" i="136"/>
  <c r="T111" i="136"/>
  <c r="S111" i="136"/>
  <c r="U111" i="136"/>
  <c r="O75" i="136"/>
  <c r="R75" i="136"/>
  <c r="O77" i="136"/>
  <c r="R77" i="136"/>
  <c r="O79" i="136"/>
  <c r="R79" i="136"/>
  <c r="O81" i="136"/>
  <c r="R81" i="136"/>
  <c r="O83" i="136"/>
  <c r="R83" i="136"/>
  <c r="O85" i="136"/>
  <c r="R85" i="136"/>
  <c r="O87" i="136"/>
  <c r="R87" i="136"/>
  <c r="G115" i="136"/>
  <c r="K113" i="136"/>
  <c r="M115" i="136"/>
  <c r="N113" i="136"/>
  <c r="N115" i="136"/>
  <c r="E115" i="136"/>
  <c r="I115" i="136"/>
  <c r="T20" i="135"/>
  <c r="T30" i="135"/>
  <c r="T32" i="135"/>
  <c r="S32" i="135"/>
  <c r="T34" i="135"/>
  <c r="S34" i="135"/>
  <c r="T36" i="135"/>
  <c r="S36" i="135"/>
  <c r="T38" i="135"/>
  <c r="S38" i="135"/>
  <c r="U38" i="135"/>
  <c r="T40" i="135"/>
  <c r="S40" i="135"/>
  <c r="T42" i="135"/>
  <c r="S42" i="135"/>
  <c r="U42" i="135"/>
  <c r="T74" i="135"/>
  <c r="S74" i="135"/>
  <c r="S17" i="135"/>
  <c r="U17" i="135"/>
  <c r="T26" i="135"/>
  <c r="S26" i="135"/>
  <c r="S29" i="135"/>
  <c r="T29" i="135"/>
  <c r="S31" i="135"/>
  <c r="T31" i="135"/>
  <c r="T33" i="135"/>
  <c r="S33" i="135"/>
  <c r="U33" i="135"/>
  <c r="T35" i="135"/>
  <c r="S35" i="135"/>
  <c r="T37" i="135"/>
  <c r="S37" i="135"/>
  <c r="U37" i="135"/>
  <c r="T39" i="135"/>
  <c r="S39" i="135"/>
  <c r="T41" i="135"/>
  <c r="S41" i="135"/>
  <c r="U41" i="135"/>
  <c r="T43" i="135"/>
  <c r="S43" i="135"/>
  <c r="U43" i="135"/>
  <c r="T45" i="135"/>
  <c r="S45" i="135"/>
  <c r="U45" i="135"/>
  <c r="T47" i="135"/>
  <c r="S47" i="135"/>
  <c r="U47" i="135"/>
  <c r="T49" i="135"/>
  <c r="S49" i="135"/>
  <c r="U49" i="135"/>
  <c r="T51" i="135"/>
  <c r="S51" i="135"/>
  <c r="U51" i="135"/>
  <c r="T53" i="135"/>
  <c r="S53" i="135"/>
  <c r="U53" i="135"/>
  <c r="T55" i="135"/>
  <c r="S55" i="135"/>
  <c r="U55" i="135"/>
  <c r="T57" i="135"/>
  <c r="S57" i="135"/>
  <c r="U57" i="135"/>
  <c r="T59" i="135"/>
  <c r="S59" i="135"/>
  <c r="U59" i="135"/>
  <c r="T61" i="135"/>
  <c r="S61" i="135"/>
  <c r="U61" i="135"/>
  <c r="T63" i="135"/>
  <c r="S63" i="135"/>
  <c r="U63" i="135"/>
  <c r="T65" i="135"/>
  <c r="S65" i="135"/>
  <c r="U65" i="135"/>
  <c r="R20" i="135"/>
  <c r="N113" i="135"/>
  <c r="S14" i="135"/>
  <c r="U14" i="135"/>
  <c r="S15" i="135"/>
  <c r="U15" i="135"/>
  <c r="S16" i="135"/>
  <c r="U16" i="135"/>
  <c r="S18" i="135"/>
  <c r="U18" i="135"/>
  <c r="S19" i="135"/>
  <c r="U19" i="135"/>
  <c r="O27" i="135"/>
  <c r="O46" i="135"/>
  <c r="R46" i="135"/>
  <c r="O50" i="135"/>
  <c r="R50" i="135"/>
  <c r="O54" i="135"/>
  <c r="R54" i="135"/>
  <c r="O58" i="135"/>
  <c r="R58" i="135"/>
  <c r="O62" i="135"/>
  <c r="R62" i="135"/>
  <c r="O66" i="135"/>
  <c r="R66" i="135"/>
  <c r="S72" i="135"/>
  <c r="U72" i="135"/>
  <c r="O73" i="135"/>
  <c r="N20" i="135"/>
  <c r="T82" i="135"/>
  <c r="S82" i="135"/>
  <c r="U82" i="135"/>
  <c r="T84" i="135"/>
  <c r="S84" i="135"/>
  <c r="U84" i="135"/>
  <c r="T86" i="135"/>
  <c r="S86" i="135"/>
  <c r="U86" i="135"/>
  <c r="T88" i="135"/>
  <c r="S88" i="135"/>
  <c r="U88" i="135"/>
  <c r="T90" i="135"/>
  <c r="S90" i="135"/>
  <c r="U90" i="135"/>
  <c r="T92" i="135"/>
  <c r="S92" i="135"/>
  <c r="U92" i="135"/>
  <c r="T94" i="135"/>
  <c r="S94" i="135"/>
  <c r="U94" i="135"/>
  <c r="T96" i="135"/>
  <c r="S96" i="135"/>
  <c r="U96" i="135"/>
  <c r="T98" i="135"/>
  <c r="S98" i="135"/>
  <c r="U98" i="135"/>
  <c r="T100" i="135"/>
  <c r="S100" i="135"/>
  <c r="U100" i="135"/>
  <c r="T102" i="135"/>
  <c r="S102" i="135"/>
  <c r="U102" i="135"/>
  <c r="T104" i="135"/>
  <c r="S104" i="135"/>
  <c r="U104" i="135"/>
  <c r="T106" i="135"/>
  <c r="S106" i="135"/>
  <c r="U106" i="135"/>
  <c r="T108" i="135"/>
  <c r="S108" i="135"/>
  <c r="U108" i="135"/>
  <c r="T110" i="135"/>
  <c r="S110" i="135"/>
  <c r="U110" i="135"/>
  <c r="T112" i="135"/>
  <c r="S112" i="135"/>
  <c r="U112" i="135"/>
  <c r="G115" i="135"/>
  <c r="L115" i="135"/>
  <c r="K67" i="135"/>
  <c r="O44" i="135"/>
  <c r="R44" i="135"/>
  <c r="O48" i="135"/>
  <c r="R48" i="135"/>
  <c r="O52" i="135"/>
  <c r="R52" i="135"/>
  <c r="O56" i="135"/>
  <c r="R56" i="135"/>
  <c r="O60" i="135"/>
  <c r="R60" i="135"/>
  <c r="O64" i="135"/>
  <c r="R64" i="135"/>
  <c r="D115" i="135"/>
  <c r="H115" i="135"/>
  <c r="M115" i="135"/>
  <c r="O75" i="135"/>
  <c r="R75" i="135"/>
  <c r="O76" i="135"/>
  <c r="R76" i="135"/>
  <c r="O77" i="135"/>
  <c r="R77" i="135"/>
  <c r="O78" i="135"/>
  <c r="R78" i="135"/>
  <c r="O79" i="135"/>
  <c r="R79" i="135"/>
  <c r="O80" i="135"/>
  <c r="R80" i="135"/>
  <c r="O81" i="135"/>
  <c r="R81" i="135"/>
  <c r="T83" i="135"/>
  <c r="S83" i="135"/>
  <c r="T85" i="135"/>
  <c r="S85" i="135"/>
  <c r="U85" i="135"/>
  <c r="T87" i="135"/>
  <c r="S87" i="135"/>
  <c r="T89" i="135"/>
  <c r="S89" i="135"/>
  <c r="U89" i="135"/>
  <c r="T91" i="135"/>
  <c r="S91" i="135"/>
  <c r="T93" i="135"/>
  <c r="S93" i="135"/>
  <c r="U93" i="135"/>
  <c r="T95" i="135"/>
  <c r="S95" i="135"/>
  <c r="T97" i="135"/>
  <c r="S97" i="135"/>
  <c r="U97" i="135"/>
  <c r="T99" i="135"/>
  <c r="S99" i="135"/>
  <c r="T101" i="135"/>
  <c r="S101" i="135"/>
  <c r="U101" i="135"/>
  <c r="T103" i="135"/>
  <c r="S103" i="135"/>
  <c r="T105" i="135"/>
  <c r="S105" i="135"/>
  <c r="U105" i="135"/>
  <c r="T107" i="135"/>
  <c r="S107" i="135"/>
  <c r="T109" i="135"/>
  <c r="S109" i="135"/>
  <c r="U109" i="135"/>
  <c r="T111" i="135"/>
  <c r="S111" i="135"/>
  <c r="E115" i="135"/>
  <c r="I115" i="135"/>
  <c r="K113" i="135"/>
  <c r="F115" i="135"/>
  <c r="J115" i="135"/>
  <c r="S18" i="134"/>
  <c r="U18" i="134"/>
  <c r="S29" i="134"/>
  <c r="T29" i="134"/>
  <c r="T33" i="134"/>
  <c r="S33" i="134"/>
  <c r="U33" i="134"/>
  <c r="S28" i="134"/>
  <c r="T28" i="134"/>
  <c r="S32" i="134"/>
  <c r="T32" i="134"/>
  <c r="T26" i="134"/>
  <c r="S26" i="134"/>
  <c r="U26" i="134"/>
  <c r="S31" i="134"/>
  <c r="T31" i="134"/>
  <c r="U31" i="134"/>
  <c r="S14" i="134"/>
  <c r="U14" i="134"/>
  <c r="T20" i="134"/>
  <c r="S30" i="134"/>
  <c r="T30" i="134"/>
  <c r="U30" i="134"/>
  <c r="R20" i="134"/>
  <c r="T34" i="134"/>
  <c r="S34" i="134"/>
  <c r="T38" i="134"/>
  <c r="S38" i="134"/>
  <c r="U38" i="134"/>
  <c r="T42" i="134"/>
  <c r="S42" i="134"/>
  <c r="T46" i="134"/>
  <c r="S46" i="134"/>
  <c r="U46" i="134"/>
  <c r="T50" i="134"/>
  <c r="S50" i="134"/>
  <c r="T54" i="134"/>
  <c r="S54" i="134"/>
  <c r="U54" i="134"/>
  <c r="T58" i="134"/>
  <c r="S58" i="134"/>
  <c r="T62" i="134"/>
  <c r="S62" i="134"/>
  <c r="U62" i="134"/>
  <c r="T66" i="134"/>
  <c r="S66" i="134"/>
  <c r="T80" i="134"/>
  <c r="S80" i="134"/>
  <c r="U80" i="134"/>
  <c r="U81" i="134"/>
  <c r="T97" i="134"/>
  <c r="S97" i="134"/>
  <c r="S15" i="134"/>
  <c r="U15" i="134"/>
  <c r="S16" i="134"/>
  <c r="U16" i="134"/>
  <c r="S17" i="134"/>
  <c r="U17" i="134"/>
  <c r="S19" i="134"/>
  <c r="U19" i="134"/>
  <c r="T35" i="134"/>
  <c r="S35" i="134"/>
  <c r="T39" i="134"/>
  <c r="S39" i="134"/>
  <c r="U39" i="134"/>
  <c r="T43" i="134"/>
  <c r="S43" i="134"/>
  <c r="U43" i="134"/>
  <c r="T47" i="134"/>
  <c r="S47" i="134"/>
  <c r="U47" i="134"/>
  <c r="T51" i="134"/>
  <c r="S51" i="134"/>
  <c r="U51" i="134"/>
  <c r="T55" i="134"/>
  <c r="S55" i="134"/>
  <c r="U55" i="134"/>
  <c r="T59" i="134"/>
  <c r="S59" i="134"/>
  <c r="U59" i="134"/>
  <c r="T63" i="134"/>
  <c r="S63" i="134"/>
  <c r="U63" i="134"/>
  <c r="D115" i="134"/>
  <c r="H115" i="134"/>
  <c r="S72" i="134"/>
  <c r="T78" i="134"/>
  <c r="S78" i="134"/>
  <c r="T84" i="134"/>
  <c r="S84" i="134"/>
  <c r="U84" i="134"/>
  <c r="T88" i="134"/>
  <c r="S88" i="134"/>
  <c r="T90" i="134"/>
  <c r="S90" i="134"/>
  <c r="U90" i="134"/>
  <c r="T92" i="134"/>
  <c r="S92" i="134"/>
  <c r="T94" i="134"/>
  <c r="S94" i="134"/>
  <c r="U94" i="134"/>
  <c r="T101" i="134"/>
  <c r="S101" i="134"/>
  <c r="S13" i="134"/>
  <c r="U13" i="134"/>
  <c r="N20" i="134"/>
  <c r="R27" i="134"/>
  <c r="T36" i="134"/>
  <c r="S36" i="134"/>
  <c r="U36" i="134"/>
  <c r="T40" i="134"/>
  <c r="S40" i="134"/>
  <c r="U40" i="134"/>
  <c r="T44" i="134"/>
  <c r="S44" i="134"/>
  <c r="U44" i="134"/>
  <c r="T48" i="134"/>
  <c r="S48" i="134"/>
  <c r="U48" i="134"/>
  <c r="T52" i="134"/>
  <c r="S52" i="134"/>
  <c r="U52" i="134"/>
  <c r="T56" i="134"/>
  <c r="S56" i="134"/>
  <c r="U56" i="134"/>
  <c r="T60" i="134"/>
  <c r="S60" i="134"/>
  <c r="U60" i="134"/>
  <c r="T64" i="134"/>
  <c r="S64" i="134"/>
  <c r="U64" i="134"/>
  <c r="T76" i="134"/>
  <c r="S76" i="134"/>
  <c r="U76" i="134"/>
  <c r="T105" i="134"/>
  <c r="S105" i="134"/>
  <c r="U105" i="134"/>
  <c r="L115" i="134"/>
  <c r="T37" i="134"/>
  <c r="S37" i="134"/>
  <c r="U37" i="134"/>
  <c r="T41" i="134"/>
  <c r="S41" i="134"/>
  <c r="T45" i="134"/>
  <c r="S45" i="134"/>
  <c r="U45" i="134"/>
  <c r="T49" i="134"/>
  <c r="S49" i="134"/>
  <c r="T53" i="134"/>
  <c r="S53" i="134"/>
  <c r="U53" i="134"/>
  <c r="T57" i="134"/>
  <c r="S57" i="134"/>
  <c r="T61" i="134"/>
  <c r="S61" i="134"/>
  <c r="U61" i="134"/>
  <c r="T65" i="134"/>
  <c r="S65" i="134"/>
  <c r="U72" i="134"/>
  <c r="N113" i="134"/>
  <c r="O73" i="134"/>
  <c r="T74" i="134"/>
  <c r="S74" i="134"/>
  <c r="U74" i="134"/>
  <c r="T82" i="134"/>
  <c r="S82" i="134"/>
  <c r="U82" i="134"/>
  <c r="T86" i="134"/>
  <c r="S86" i="134"/>
  <c r="U86" i="134"/>
  <c r="T109" i="134"/>
  <c r="S109" i="134"/>
  <c r="U109" i="134"/>
  <c r="S96" i="134"/>
  <c r="U96" i="134"/>
  <c r="S104" i="134"/>
  <c r="U104" i="134"/>
  <c r="S112" i="134"/>
  <c r="U112" i="134"/>
  <c r="F115" i="134"/>
  <c r="J115" i="134"/>
  <c r="O98" i="134"/>
  <c r="R98" i="134"/>
  <c r="S100" i="134"/>
  <c r="U100" i="134"/>
  <c r="O102" i="134"/>
  <c r="R102" i="134"/>
  <c r="O106" i="134"/>
  <c r="R106" i="134"/>
  <c r="S108" i="134"/>
  <c r="U108" i="134"/>
  <c r="O110" i="134"/>
  <c r="R110" i="134"/>
  <c r="G115" i="134"/>
  <c r="O83" i="134"/>
  <c r="R83" i="134"/>
  <c r="O85" i="134"/>
  <c r="R85" i="134"/>
  <c r="O87" i="134"/>
  <c r="R87" i="134"/>
  <c r="O89" i="134"/>
  <c r="R89" i="134"/>
  <c r="O91" i="134"/>
  <c r="R91" i="134"/>
  <c r="O93" i="134"/>
  <c r="R93" i="134"/>
  <c r="O95" i="134"/>
  <c r="R95" i="134"/>
  <c r="O99" i="134"/>
  <c r="R99" i="134"/>
  <c r="O103" i="134"/>
  <c r="R103" i="134"/>
  <c r="O107" i="134"/>
  <c r="R107" i="134"/>
  <c r="O111" i="134"/>
  <c r="R111" i="134"/>
  <c r="M115" i="134"/>
  <c r="K113" i="134"/>
  <c r="K115" i="134"/>
  <c r="E115" i="134"/>
  <c r="I115" i="134"/>
  <c r="T33" i="133"/>
  <c r="S33" i="133"/>
  <c r="T37" i="133"/>
  <c r="S37" i="133"/>
  <c r="T41" i="133"/>
  <c r="S41" i="133"/>
  <c r="U41" i="133"/>
  <c r="T45" i="133"/>
  <c r="S45" i="133"/>
  <c r="T49" i="133"/>
  <c r="S49" i="133"/>
  <c r="U49" i="133"/>
  <c r="T51" i="133"/>
  <c r="S51" i="133"/>
  <c r="T55" i="133"/>
  <c r="S55" i="133"/>
  <c r="U55" i="133"/>
  <c r="T59" i="133"/>
  <c r="S59" i="133"/>
  <c r="T65" i="133"/>
  <c r="S65" i="133"/>
  <c r="U65" i="133"/>
  <c r="T26" i="133"/>
  <c r="S26" i="133"/>
  <c r="T29" i="133"/>
  <c r="T34" i="133"/>
  <c r="S34" i="133"/>
  <c r="T36" i="133"/>
  <c r="S36" i="133"/>
  <c r="U36" i="133"/>
  <c r="T38" i="133"/>
  <c r="S38" i="133"/>
  <c r="T40" i="133"/>
  <c r="S40" i="133"/>
  <c r="U40" i="133"/>
  <c r="T42" i="133"/>
  <c r="S42" i="133"/>
  <c r="U42" i="133"/>
  <c r="T44" i="133"/>
  <c r="S44" i="133"/>
  <c r="U44" i="133"/>
  <c r="T46" i="133"/>
  <c r="S46" i="133"/>
  <c r="U46" i="133"/>
  <c r="T48" i="133"/>
  <c r="S48" i="133"/>
  <c r="U48" i="133"/>
  <c r="T50" i="133"/>
  <c r="S50" i="133"/>
  <c r="U50" i="133"/>
  <c r="T52" i="133"/>
  <c r="S52" i="133"/>
  <c r="U52" i="133"/>
  <c r="T54" i="133"/>
  <c r="S54" i="133"/>
  <c r="U54" i="133"/>
  <c r="T56" i="133"/>
  <c r="S56" i="133"/>
  <c r="U56" i="133"/>
  <c r="T58" i="133"/>
  <c r="S58" i="133"/>
  <c r="U58" i="133"/>
  <c r="T60" i="133"/>
  <c r="S60" i="133"/>
  <c r="U60" i="133"/>
  <c r="T62" i="133"/>
  <c r="S62" i="133"/>
  <c r="U62" i="133"/>
  <c r="T64" i="133"/>
  <c r="S64" i="133"/>
  <c r="U64" i="133"/>
  <c r="T66" i="133"/>
  <c r="S66" i="133"/>
  <c r="U66" i="133"/>
  <c r="T35" i="133"/>
  <c r="S35" i="133"/>
  <c r="U35" i="133"/>
  <c r="T39" i="133"/>
  <c r="S39" i="133"/>
  <c r="U39" i="133"/>
  <c r="T43" i="133"/>
  <c r="S43" i="133"/>
  <c r="U43" i="133"/>
  <c r="T47" i="133"/>
  <c r="S47" i="133"/>
  <c r="U47" i="133"/>
  <c r="T53" i="133"/>
  <c r="S53" i="133"/>
  <c r="U53" i="133"/>
  <c r="T57" i="133"/>
  <c r="S57" i="133"/>
  <c r="U57" i="133"/>
  <c r="T61" i="133"/>
  <c r="S61" i="133"/>
  <c r="U61" i="133"/>
  <c r="T63" i="133"/>
  <c r="S63" i="133"/>
  <c r="U63" i="133"/>
  <c r="T30" i="133"/>
  <c r="T78" i="133"/>
  <c r="S78" i="133"/>
  <c r="U78" i="133"/>
  <c r="O14" i="133"/>
  <c r="O20" i="133"/>
  <c r="T16" i="133"/>
  <c r="U16" i="133"/>
  <c r="T28" i="133"/>
  <c r="U28" i="133"/>
  <c r="T32" i="133"/>
  <c r="U32" i="133"/>
  <c r="T88" i="133"/>
  <c r="S88" i="133"/>
  <c r="T90" i="133"/>
  <c r="S90" i="133"/>
  <c r="T92" i="133"/>
  <c r="S92" i="133"/>
  <c r="T94" i="133"/>
  <c r="S94" i="133"/>
  <c r="T96" i="133"/>
  <c r="S96" i="133"/>
  <c r="T98" i="133"/>
  <c r="S98" i="133"/>
  <c r="T100" i="133"/>
  <c r="S100" i="133"/>
  <c r="T102" i="133"/>
  <c r="S102" i="133"/>
  <c r="T104" i="133"/>
  <c r="S104" i="133"/>
  <c r="T106" i="133"/>
  <c r="S106" i="133"/>
  <c r="T108" i="133"/>
  <c r="S108" i="133"/>
  <c r="T110" i="133"/>
  <c r="S110" i="133"/>
  <c r="T112" i="133"/>
  <c r="S112" i="133"/>
  <c r="L115" i="133"/>
  <c r="R20" i="133"/>
  <c r="T74" i="133"/>
  <c r="S74" i="133"/>
  <c r="U74" i="133"/>
  <c r="S20" i="133"/>
  <c r="T15" i="133"/>
  <c r="T19" i="133"/>
  <c r="U19" i="133"/>
  <c r="O27" i="133"/>
  <c r="N67" i="133"/>
  <c r="S72" i="133"/>
  <c r="U72" i="133"/>
  <c r="T76" i="133"/>
  <c r="S76" i="133"/>
  <c r="U76" i="133"/>
  <c r="S77" i="133"/>
  <c r="U77" i="133"/>
  <c r="T80" i="133"/>
  <c r="S80" i="133"/>
  <c r="S81" i="133"/>
  <c r="U81" i="133"/>
  <c r="T84" i="133"/>
  <c r="S84" i="133"/>
  <c r="U84" i="133"/>
  <c r="S85" i="133"/>
  <c r="U85" i="133"/>
  <c r="H115" i="133"/>
  <c r="N113" i="133"/>
  <c r="O73" i="133"/>
  <c r="T82" i="133"/>
  <c r="S82" i="133"/>
  <c r="U82" i="133"/>
  <c r="U75" i="133"/>
  <c r="U79" i="133"/>
  <c r="U83" i="133"/>
  <c r="T87" i="133"/>
  <c r="S87" i="133"/>
  <c r="T89" i="133"/>
  <c r="S89" i="133"/>
  <c r="T91" i="133"/>
  <c r="S91" i="133"/>
  <c r="T93" i="133"/>
  <c r="S93" i="133"/>
  <c r="T95" i="133"/>
  <c r="S95" i="133"/>
  <c r="T97" i="133"/>
  <c r="S97" i="133"/>
  <c r="T99" i="133"/>
  <c r="S99" i="133"/>
  <c r="T101" i="133"/>
  <c r="S101" i="133"/>
  <c r="T103" i="133"/>
  <c r="S103" i="133"/>
  <c r="T105" i="133"/>
  <c r="S105" i="133"/>
  <c r="T107" i="133"/>
  <c r="S107" i="133"/>
  <c r="T109" i="133"/>
  <c r="S109" i="133"/>
  <c r="T111" i="133"/>
  <c r="S111" i="133"/>
  <c r="G115" i="133"/>
  <c r="M115" i="133"/>
  <c r="K113" i="133"/>
  <c r="K115" i="133"/>
  <c r="O86" i="133"/>
  <c r="R86" i="133"/>
  <c r="E115" i="133"/>
  <c r="I115" i="133"/>
  <c r="U20" i="132"/>
  <c r="T28" i="132"/>
  <c r="S28" i="132"/>
  <c r="T32" i="132"/>
  <c r="S32" i="132"/>
  <c r="T36" i="132"/>
  <c r="S36" i="132"/>
  <c r="S26" i="132"/>
  <c r="T26" i="132"/>
  <c r="U26" i="132"/>
  <c r="T35" i="132"/>
  <c r="S35" i="132"/>
  <c r="S38" i="132"/>
  <c r="T38" i="132"/>
  <c r="T30" i="132"/>
  <c r="S30" i="132"/>
  <c r="T34" i="132"/>
  <c r="S34" i="132"/>
  <c r="S40" i="132"/>
  <c r="T40" i="132"/>
  <c r="U40" i="132"/>
  <c r="T29" i="132"/>
  <c r="S29" i="132"/>
  <c r="T33" i="132"/>
  <c r="S33" i="132"/>
  <c r="S89" i="132"/>
  <c r="T89" i="132"/>
  <c r="S105" i="132"/>
  <c r="T105" i="132"/>
  <c r="U105" i="132"/>
  <c r="S13" i="132"/>
  <c r="U13" i="132"/>
  <c r="N20" i="132"/>
  <c r="T20" i="132"/>
  <c r="R27" i="132"/>
  <c r="S37" i="132"/>
  <c r="U37" i="132"/>
  <c r="S39" i="132"/>
  <c r="U39" i="132"/>
  <c r="T42" i="132"/>
  <c r="U42" i="132"/>
  <c r="T46" i="132"/>
  <c r="U46" i="132"/>
  <c r="T50" i="132"/>
  <c r="U50" i="132"/>
  <c r="T54" i="132"/>
  <c r="U54" i="132"/>
  <c r="T58" i="132"/>
  <c r="U58" i="132"/>
  <c r="T62" i="132"/>
  <c r="U62" i="132"/>
  <c r="T66" i="132"/>
  <c r="U66" i="132"/>
  <c r="S78" i="132"/>
  <c r="T78" i="132"/>
  <c r="U78" i="132"/>
  <c r="S80" i="132"/>
  <c r="T80" i="132"/>
  <c r="S82" i="132"/>
  <c r="T82" i="132"/>
  <c r="U82" i="132"/>
  <c r="S84" i="132"/>
  <c r="T84" i="132"/>
  <c r="S93" i="132"/>
  <c r="T93" i="132"/>
  <c r="U93" i="132"/>
  <c r="S109" i="132"/>
  <c r="T109" i="132"/>
  <c r="K67" i="132"/>
  <c r="K115" i="132"/>
  <c r="T45" i="132"/>
  <c r="U45" i="132"/>
  <c r="T49" i="132"/>
  <c r="U49" i="132"/>
  <c r="T53" i="132"/>
  <c r="U53" i="132"/>
  <c r="T57" i="132"/>
  <c r="U57" i="132"/>
  <c r="T61" i="132"/>
  <c r="U61" i="132"/>
  <c r="T65" i="132"/>
  <c r="U65" i="132"/>
  <c r="S97" i="132"/>
  <c r="T97" i="132"/>
  <c r="U97" i="132"/>
  <c r="E115" i="132"/>
  <c r="I115" i="132"/>
  <c r="N113" i="132"/>
  <c r="T72" i="132"/>
  <c r="S72" i="132"/>
  <c r="U72" i="132"/>
  <c r="S73" i="132"/>
  <c r="T73" i="132"/>
  <c r="S77" i="132"/>
  <c r="T77" i="132"/>
  <c r="S79" i="132"/>
  <c r="T79" i="132"/>
  <c r="U79" i="132"/>
  <c r="S81" i="132"/>
  <c r="T81" i="132"/>
  <c r="S83" i="132"/>
  <c r="T83" i="132"/>
  <c r="U83" i="132"/>
  <c r="S85" i="132"/>
  <c r="T85" i="132"/>
  <c r="U85" i="132"/>
  <c r="S101" i="132"/>
  <c r="T101" i="132"/>
  <c r="U101" i="132"/>
  <c r="F115" i="132"/>
  <c r="J115" i="132"/>
  <c r="O74" i="132"/>
  <c r="R74" i="132"/>
  <c r="O76" i="132"/>
  <c r="R76" i="132"/>
  <c r="T88" i="132"/>
  <c r="U88" i="132"/>
  <c r="T92" i="132"/>
  <c r="U92" i="132"/>
  <c r="T96" i="132"/>
  <c r="U96" i="132"/>
  <c r="T100" i="132"/>
  <c r="U100" i="132"/>
  <c r="T104" i="132"/>
  <c r="U104" i="132"/>
  <c r="T108" i="132"/>
  <c r="U108" i="132"/>
  <c r="T112" i="132"/>
  <c r="U112" i="132"/>
  <c r="G115" i="132"/>
  <c r="L115" i="132"/>
  <c r="T87" i="132"/>
  <c r="U87" i="132"/>
  <c r="T91" i="132"/>
  <c r="U91" i="132"/>
  <c r="T95" i="132"/>
  <c r="U95" i="132"/>
  <c r="T99" i="132"/>
  <c r="U99" i="132"/>
  <c r="T103" i="132"/>
  <c r="U103" i="132"/>
  <c r="T107" i="132"/>
  <c r="U107" i="132"/>
  <c r="T111" i="132"/>
  <c r="U111" i="132"/>
  <c r="D115" i="132"/>
  <c r="H115" i="132"/>
  <c r="M115" i="132"/>
  <c r="T26" i="131"/>
  <c r="S26" i="131"/>
  <c r="U26" i="131"/>
  <c r="T28" i="131"/>
  <c r="S28" i="131"/>
  <c r="T32" i="131"/>
  <c r="S32" i="131"/>
  <c r="U32" i="131"/>
  <c r="T36" i="131"/>
  <c r="S36" i="131"/>
  <c r="U36" i="131"/>
  <c r="T40" i="131"/>
  <c r="S40" i="131"/>
  <c r="U40" i="131"/>
  <c r="T44" i="131"/>
  <c r="S44" i="131"/>
  <c r="U44" i="131"/>
  <c r="T48" i="131"/>
  <c r="S48" i="131"/>
  <c r="U48" i="131"/>
  <c r="T52" i="131"/>
  <c r="S52" i="131"/>
  <c r="U52" i="131"/>
  <c r="T56" i="131"/>
  <c r="S56" i="131"/>
  <c r="U56" i="131"/>
  <c r="T60" i="131"/>
  <c r="S60" i="131"/>
  <c r="U60" i="131"/>
  <c r="T64" i="131"/>
  <c r="S64" i="131"/>
  <c r="U64" i="131"/>
  <c r="T31" i="131"/>
  <c r="S31" i="131"/>
  <c r="U31" i="131"/>
  <c r="T35" i="131"/>
  <c r="S35" i="131"/>
  <c r="U35" i="131"/>
  <c r="T39" i="131"/>
  <c r="S39" i="131"/>
  <c r="U39" i="131"/>
  <c r="T43" i="131"/>
  <c r="S43" i="131"/>
  <c r="U43" i="131"/>
  <c r="T47" i="131"/>
  <c r="S47" i="131"/>
  <c r="U47" i="131"/>
  <c r="T51" i="131"/>
  <c r="S51" i="131"/>
  <c r="U51" i="131"/>
  <c r="T55" i="131"/>
  <c r="S55" i="131"/>
  <c r="U55" i="131"/>
  <c r="T59" i="131"/>
  <c r="S59" i="131"/>
  <c r="U59" i="131"/>
  <c r="T63" i="131"/>
  <c r="S63" i="131"/>
  <c r="U63" i="131"/>
  <c r="S72" i="131"/>
  <c r="T72" i="131"/>
  <c r="T29" i="131"/>
  <c r="S29" i="131"/>
  <c r="U29" i="131"/>
  <c r="T30" i="131"/>
  <c r="S30" i="131"/>
  <c r="U30" i="131"/>
  <c r="T34" i="131"/>
  <c r="S34" i="131"/>
  <c r="U34" i="131"/>
  <c r="T38" i="131"/>
  <c r="S38" i="131"/>
  <c r="U38" i="131"/>
  <c r="T42" i="131"/>
  <c r="S42" i="131"/>
  <c r="U42" i="131"/>
  <c r="T46" i="131"/>
  <c r="S46" i="131"/>
  <c r="U46" i="131"/>
  <c r="T50" i="131"/>
  <c r="S50" i="131"/>
  <c r="U50" i="131"/>
  <c r="T54" i="131"/>
  <c r="S54" i="131"/>
  <c r="U54" i="131"/>
  <c r="T58" i="131"/>
  <c r="S58" i="131"/>
  <c r="U58" i="131"/>
  <c r="T62" i="131"/>
  <c r="S62" i="131"/>
  <c r="U62" i="131"/>
  <c r="T66" i="131"/>
  <c r="S66" i="131"/>
  <c r="U66" i="131"/>
  <c r="T20" i="131"/>
  <c r="U14" i="131"/>
  <c r="U20" i="131"/>
  <c r="T33" i="131"/>
  <c r="S33" i="131"/>
  <c r="U33" i="131"/>
  <c r="T37" i="131"/>
  <c r="S37" i="131"/>
  <c r="U37" i="131"/>
  <c r="T41" i="131"/>
  <c r="S41" i="131"/>
  <c r="U41" i="131"/>
  <c r="T45" i="131"/>
  <c r="S45" i="131"/>
  <c r="U45" i="131"/>
  <c r="T49" i="131"/>
  <c r="S49" i="131"/>
  <c r="U49" i="131"/>
  <c r="T53" i="131"/>
  <c r="S53" i="131"/>
  <c r="U53" i="131"/>
  <c r="T57" i="131"/>
  <c r="S57" i="131"/>
  <c r="U57" i="131"/>
  <c r="T61" i="131"/>
  <c r="S61" i="131"/>
  <c r="U61" i="131"/>
  <c r="T65" i="131"/>
  <c r="S65" i="131"/>
  <c r="U65" i="131"/>
  <c r="T13" i="131"/>
  <c r="U13" i="131"/>
  <c r="O14" i="131"/>
  <c r="O20" i="131"/>
  <c r="O73" i="131"/>
  <c r="T84" i="131"/>
  <c r="U84" i="131"/>
  <c r="T85" i="131"/>
  <c r="U85" i="131"/>
  <c r="T86" i="131"/>
  <c r="U86" i="131"/>
  <c r="T87" i="131"/>
  <c r="U87" i="131"/>
  <c r="T89" i="131"/>
  <c r="S89" i="131"/>
  <c r="T91" i="131"/>
  <c r="S91" i="131"/>
  <c r="T93" i="131"/>
  <c r="S93" i="131"/>
  <c r="T95" i="131"/>
  <c r="S95" i="131"/>
  <c r="T97" i="131"/>
  <c r="S97" i="131"/>
  <c r="T99" i="131"/>
  <c r="S99" i="131"/>
  <c r="T101" i="131"/>
  <c r="S101" i="131"/>
  <c r="T103" i="131"/>
  <c r="S103" i="131"/>
  <c r="T105" i="131"/>
  <c r="S105" i="131"/>
  <c r="T107" i="131"/>
  <c r="S107" i="131"/>
  <c r="T109" i="131"/>
  <c r="S109" i="131"/>
  <c r="T111" i="131"/>
  <c r="S111" i="131"/>
  <c r="E115" i="131"/>
  <c r="I115" i="131"/>
  <c r="R20" i="131"/>
  <c r="O75" i="131"/>
  <c r="R75" i="131"/>
  <c r="O77" i="131"/>
  <c r="R77" i="131"/>
  <c r="O79" i="131"/>
  <c r="R79" i="131"/>
  <c r="O81" i="131"/>
  <c r="R81" i="131"/>
  <c r="O83" i="131"/>
  <c r="R83" i="131"/>
  <c r="F115" i="131"/>
  <c r="J115" i="131"/>
  <c r="O27" i="131"/>
  <c r="K115" i="131"/>
  <c r="T88" i="131"/>
  <c r="S88" i="131"/>
  <c r="T90" i="131"/>
  <c r="S90" i="131"/>
  <c r="T92" i="131"/>
  <c r="S92" i="131"/>
  <c r="T94" i="131"/>
  <c r="S94" i="131"/>
  <c r="T96" i="131"/>
  <c r="S96" i="131"/>
  <c r="T98" i="131"/>
  <c r="S98" i="131"/>
  <c r="T100" i="131"/>
  <c r="S100" i="131"/>
  <c r="T102" i="131"/>
  <c r="S102" i="131"/>
  <c r="T104" i="131"/>
  <c r="S104" i="131"/>
  <c r="T106" i="131"/>
  <c r="S106" i="131"/>
  <c r="T108" i="131"/>
  <c r="S108" i="131"/>
  <c r="T110" i="131"/>
  <c r="S110" i="131"/>
  <c r="T112" i="131"/>
  <c r="S112" i="131"/>
  <c r="G115" i="131"/>
  <c r="L115" i="131"/>
  <c r="N113" i="131"/>
  <c r="N115" i="131"/>
  <c r="O74" i="131"/>
  <c r="R74" i="131"/>
  <c r="O76" i="131"/>
  <c r="R76" i="131"/>
  <c r="O78" i="131"/>
  <c r="R78" i="131"/>
  <c r="O80" i="131"/>
  <c r="R80" i="131"/>
  <c r="O82" i="131"/>
  <c r="R82" i="131"/>
  <c r="D115" i="131"/>
  <c r="H115" i="131"/>
  <c r="M115" i="131"/>
  <c r="T15" i="130"/>
  <c r="S15" i="130"/>
  <c r="U15" i="130"/>
  <c r="T16" i="130"/>
  <c r="S16" i="130"/>
  <c r="S29" i="130"/>
  <c r="T29" i="130"/>
  <c r="S31" i="130"/>
  <c r="T31" i="130"/>
  <c r="U31" i="130"/>
  <c r="S33" i="130"/>
  <c r="T33" i="130"/>
  <c r="S35" i="130"/>
  <c r="T35" i="130"/>
  <c r="U35" i="130"/>
  <c r="S37" i="130"/>
  <c r="T37" i="130"/>
  <c r="U37" i="130"/>
  <c r="S39" i="130"/>
  <c r="T39" i="130"/>
  <c r="U39" i="130"/>
  <c r="S41" i="130"/>
  <c r="T41" i="130"/>
  <c r="U41" i="130"/>
  <c r="S43" i="130"/>
  <c r="T43" i="130"/>
  <c r="U43" i="130"/>
  <c r="S45" i="130"/>
  <c r="T45" i="130"/>
  <c r="U45" i="130"/>
  <c r="S47" i="130"/>
  <c r="T47" i="130"/>
  <c r="U47" i="130"/>
  <c r="T17" i="130"/>
  <c r="S17" i="130"/>
  <c r="S19" i="130"/>
  <c r="U19" i="130"/>
  <c r="S26" i="130"/>
  <c r="T26" i="130"/>
  <c r="U26" i="130"/>
  <c r="T14" i="130"/>
  <c r="S14" i="130"/>
  <c r="R20" i="130"/>
  <c r="S28" i="130"/>
  <c r="T28" i="130"/>
  <c r="S30" i="130"/>
  <c r="T30" i="130"/>
  <c r="S32" i="130"/>
  <c r="T32" i="130"/>
  <c r="S34" i="130"/>
  <c r="T34" i="130"/>
  <c r="S36" i="130"/>
  <c r="T36" i="130"/>
  <c r="S38" i="130"/>
  <c r="T38" i="130"/>
  <c r="S40" i="130"/>
  <c r="T40" i="130"/>
  <c r="S42" i="130"/>
  <c r="T42" i="130"/>
  <c r="S44" i="130"/>
  <c r="T44" i="130"/>
  <c r="S46" i="130"/>
  <c r="T46" i="130"/>
  <c r="T48" i="130"/>
  <c r="S48" i="130"/>
  <c r="U48" i="130"/>
  <c r="T50" i="130"/>
  <c r="S50" i="130"/>
  <c r="U50" i="130"/>
  <c r="S18" i="130"/>
  <c r="U18" i="130"/>
  <c r="O27" i="130"/>
  <c r="T56" i="130"/>
  <c r="U56" i="130"/>
  <c r="T60" i="130"/>
  <c r="U60" i="130"/>
  <c r="T64" i="130"/>
  <c r="U64" i="130"/>
  <c r="T72" i="130"/>
  <c r="S72" i="130"/>
  <c r="U72" i="130"/>
  <c r="S74" i="130"/>
  <c r="U74" i="130"/>
  <c r="T77" i="130"/>
  <c r="S77" i="130"/>
  <c r="S78" i="130"/>
  <c r="T81" i="130"/>
  <c r="S81" i="130"/>
  <c r="U81" i="130"/>
  <c r="S82" i="130"/>
  <c r="U82" i="130"/>
  <c r="T85" i="130"/>
  <c r="S85" i="130"/>
  <c r="S86" i="130"/>
  <c r="T88" i="130"/>
  <c r="S88" i="130"/>
  <c r="U88" i="130"/>
  <c r="T90" i="130"/>
  <c r="S90" i="130"/>
  <c r="U90" i="130"/>
  <c r="T92" i="130"/>
  <c r="S92" i="130"/>
  <c r="U92" i="130"/>
  <c r="T94" i="130"/>
  <c r="S94" i="130"/>
  <c r="U94" i="130"/>
  <c r="T96" i="130"/>
  <c r="S96" i="130"/>
  <c r="U96" i="130"/>
  <c r="T98" i="130"/>
  <c r="S98" i="130"/>
  <c r="U98" i="130"/>
  <c r="T100" i="130"/>
  <c r="S100" i="130"/>
  <c r="U100" i="130"/>
  <c r="T102" i="130"/>
  <c r="S102" i="130"/>
  <c r="U102" i="130"/>
  <c r="T104" i="130"/>
  <c r="S104" i="130"/>
  <c r="U104" i="130"/>
  <c r="T106" i="130"/>
  <c r="S106" i="130"/>
  <c r="U106" i="130"/>
  <c r="T108" i="130"/>
  <c r="S108" i="130"/>
  <c r="U108" i="130"/>
  <c r="T110" i="130"/>
  <c r="S110" i="130"/>
  <c r="U110" i="130"/>
  <c r="T112" i="130"/>
  <c r="S112" i="130"/>
  <c r="U112" i="130"/>
  <c r="L115" i="130"/>
  <c r="U78" i="130"/>
  <c r="O49" i="130"/>
  <c r="R49" i="130"/>
  <c r="O51" i="130"/>
  <c r="R51" i="130"/>
  <c r="O52" i="130"/>
  <c r="R52" i="130"/>
  <c r="O53" i="130"/>
  <c r="R53" i="130"/>
  <c r="O54" i="130"/>
  <c r="R54" i="130"/>
  <c r="T55" i="130"/>
  <c r="U55" i="130"/>
  <c r="T59" i="130"/>
  <c r="U59" i="130"/>
  <c r="T63" i="130"/>
  <c r="U63" i="130"/>
  <c r="U76" i="130"/>
  <c r="U80" i="130"/>
  <c r="U84" i="130"/>
  <c r="H115" i="130"/>
  <c r="U86" i="130"/>
  <c r="T75" i="130"/>
  <c r="S75" i="130"/>
  <c r="T79" i="130"/>
  <c r="S79" i="130"/>
  <c r="T83" i="130"/>
  <c r="S83" i="130"/>
  <c r="T87" i="130"/>
  <c r="S87" i="130"/>
  <c r="T89" i="130"/>
  <c r="S89" i="130"/>
  <c r="T91" i="130"/>
  <c r="S91" i="130"/>
  <c r="T93" i="130"/>
  <c r="S93" i="130"/>
  <c r="T95" i="130"/>
  <c r="S95" i="130"/>
  <c r="T97" i="130"/>
  <c r="S97" i="130"/>
  <c r="T99" i="130"/>
  <c r="S99" i="130"/>
  <c r="T101" i="130"/>
  <c r="S101" i="130"/>
  <c r="T103" i="130"/>
  <c r="S103" i="130"/>
  <c r="T105" i="130"/>
  <c r="S105" i="130"/>
  <c r="T107" i="130"/>
  <c r="S107" i="130"/>
  <c r="T109" i="130"/>
  <c r="S109" i="130"/>
  <c r="T111" i="130"/>
  <c r="S111" i="130"/>
  <c r="K115" i="130"/>
  <c r="G115" i="130"/>
  <c r="N113" i="130"/>
  <c r="N115" i="130"/>
  <c r="M115" i="130"/>
  <c r="O73" i="130"/>
  <c r="E115" i="130"/>
  <c r="I115" i="130"/>
  <c r="S26" i="129"/>
  <c r="T26" i="129"/>
  <c r="U26" i="129"/>
  <c r="T56" i="129"/>
  <c r="S56" i="129"/>
  <c r="T64" i="129"/>
  <c r="S64" i="129"/>
  <c r="S83" i="129"/>
  <c r="T83" i="129"/>
  <c r="U83" i="129"/>
  <c r="S91" i="129"/>
  <c r="T91" i="129"/>
  <c r="U91" i="129"/>
  <c r="T14" i="129"/>
  <c r="R20" i="129"/>
  <c r="S14" i="129"/>
  <c r="T16" i="129"/>
  <c r="S16" i="129"/>
  <c r="T18" i="129"/>
  <c r="S18" i="129"/>
  <c r="U18" i="129"/>
  <c r="S28" i="129"/>
  <c r="O31" i="129"/>
  <c r="R31" i="129"/>
  <c r="S32" i="129"/>
  <c r="U32" i="129"/>
  <c r="O35" i="129"/>
  <c r="R35" i="129"/>
  <c r="S36" i="129"/>
  <c r="O39" i="129"/>
  <c r="R39" i="129"/>
  <c r="S40" i="129"/>
  <c r="U40" i="129"/>
  <c r="O43" i="129"/>
  <c r="R43" i="129"/>
  <c r="S44" i="129"/>
  <c r="O47" i="129"/>
  <c r="R47" i="129"/>
  <c r="S48" i="129"/>
  <c r="U48" i="129"/>
  <c r="S72" i="129"/>
  <c r="T72" i="129"/>
  <c r="U72" i="129"/>
  <c r="S77" i="129"/>
  <c r="T77" i="129"/>
  <c r="U77" i="129"/>
  <c r="S85" i="129"/>
  <c r="T85" i="129"/>
  <c r="U85" i="129"/>
  <c r="S93" i="129"/>
  <c r="T93" i="129"/>
  <c r="U93" i="129"/>
  <c r="S101" i="129"/>
  <c r="T101" i="129"/>
  <c r="U101" i="129"/>
  <c r="O30" i="129"/>
  <c r="R30" i="129"/>
  <c r="O34" i="129"/>
  <c r="R34" i="129"/>
  <c r="O38" i="129"/>
  <c r="R38" i="129"/>
  <c r="O42" i="129"/>
  <c r="R42" i="129"/>
  <c r="O46" i="129"/>
  <c r="R46" i="129"/>
  <c r="T50" i="129"/>
  <c r="S50" i="129"/>
  <c r="U50" i="129"/>
  <c r="T54" i="129"/>
  <c r="S54" i="129"/>
  <c r="T58" i="129"/>
  <c r="S58" i="129"/>
  <c r="U58" i="129"/>
  <c r="T62" i="129"/>
  <c r="S62" i="129"/>
  <c r="T66" i="129"/>
  <c r="S66" i="129"/>
  <c r="U66" i="129"/>
  <c r="T73" i="129"/>
  <c r="S73" i="129"/>
  <c r="S79" i="129"/>
  <c r="T79" i="129"/>
  <c r="U79" i="129"/>
  <c r="S87" i="129"/>
  <c r="T87" i="129"/>
  <c r="U87" i="129"/>
  <c r="S95" i="129"/>
  <c r="T95" i="129"/>
  <c r="U95" i="129"/>
  <c r="S103" i="129"/>
  <c r="T103" i="129"/>
  <c r="U103" i="129"/>
  <c r="S105" i="129"/>
  <c r="T105" i="129"/>
  <c r="U105" i="129"/>
  <c r="S107" i="129"/>
  <c r="T107" i="129"/>
  <c r="U107" i="129"/>
  <c r="S109" i="129"/>
  <c r="T109" i="129"/>
  <c r="U109" i="129"/>
  <c r="S111" i="129"/>
  <c r="T111" i="129"/>
  <c r="U111" i="129"/>
  <c r="N113" i="129"/>
  <c r="N115" i="129"/>
  <c r="U28" i="129"/>
  <c r="U36" i="129"/>
  <c r="U44" i="129"/>
  <c r="T52" i="129"/>
  <c r="S52" i="129"/>
  <c r="T60" i="129"/>
  <c r="S60" i="129"/>
  <c r="S75" i="129"/>
  <c r="T75" i="129"/>
  <c r="U75" i="129"/>
  <c r="S99" i="129"/>
  <c r="T99" i="129"/>
  <c r="U99" i="129"/>
  <c r="T15" i="129"/>
  <c r="S15" i="129"/>
  <c r="T17" i="129"/>
  <c r="S17" i="129"/>
  <c r="K67" i="129"/>
  <c r="O29" i="129"/>
  <c r="R29" i="129"/>
  <c r="O33" i="129"/>
  <c r="R33" i="129"/>
  <c r="O37" i="129"/>
  <c r="R37" i="129"/>
  <c r="O41" i="129"/>
  <c r="R41" i="129"/>
  <c r="O45" i="129"/>
  <c r="R45" i="129"/>
  <c r="O49" i="129"/>
  <c r="R49" i="129"/>
  <c r="S81" i="129"/>
  <c r="T81" i="129"/>
  <c r="S89" i="129"/>
  <c r="T89" i="129"/>
  <c r="U89" i="129"/>
  <c r="S97" i="129"/>
  <c r="T97" i="129"/>
  <c r="S90" i="129"/>
  <c r="U90" i="129"/>
  <c r="S94" i="129"/>
  <c r="U94" i="129"/>
  <c r="S19" i="129"/>
  <c r="U19" i="129"/>
  <c r="O27" i="129"/>
  <c r="O51" i="129"/>
  <c r="R51" i="129"/>
  <c r="O53" i="129"/>
  <c r="R53" i="129"/>
  <c r="O55" i="129"/>
  <c r="R55" i="129"/>
  <c r="O57" i="129"/>
  <c r="R57" i="129"/>
  <c r="O59" i="129"/>
  <c r="R59" i="129"/>
  <c r="O61" i="129"/>
  <c r="R61" i="129"/>
  <c r="O63" i="129"/>
  <c r="R63" i="129"/>
  <c r="O65" i="129"/>
  <c r="R65" i="129"/>
  <c r="S74" i="129"/>
  <c r="S76" i="129"/>
  <c r="U76" i="129"/>
  <c r="S78" i="129"/>
  <c r="U78" i="129"/>
  <c r="S80" i="129"/>
  <c r="U80" i="129"/>
  <c r="S82" i="129"/>
  <c r="S84" i="129"/>
  <c r="U84" i="129"/>
  <c r="S86" i="129"/>
  <c r="U86" i="129"/>
  <c r="S88" i="129"/>
  <c r="U88" i="129"/>
  <c r="S92" i="129"/>
  <c r="S96" i="129"/>
  <c r="U96" i="129"/>
  <c r="S98" i="129"/>
  <c r="S100" i="129"/>
  <c r="U100" i="129"/>
  <c r="S102" i="129"/>
  <c r="U102" i="129"/>
  <c r="L115" i="129"/>
  <c r="U74" i="129"/>
  <c r="U82" i="129"/>
  <c r="U92" i="129"/>
  <c r="U98" i="129"/>
  <c r="H115" i="129"/>
  <c r="M115" i="129"/>
  <c r="K113" i="129"/>
  <c r="K115" i="129"/>
  <c r="G115" i="129"/>
  <c r="O104" i="129"/>
  <c r="R104" i="129"/>
  <c r="O106" i="129"/>
  <c r="R106" i="129"/>
  <c r="O108" i="129"/>
  <c r="R108" i="129"/>
  <c r="O110" i="129"/>
  <c r="R110" i="129"/>
  <c r="O112" i="129"/>
  <c r="R112" i="129"/>
  <c r="T26" i="128"/>
  <c r="S26" i="128"/>
  <c r="U26" i="128"/>
  <c r="T31" i="128"/>
  <c r="S31" i="128"/>
  <c r="U31" i="128"/>
  <c r="T35" i="128"/>
  <c r="S35" i="128"/>
  <c r="U35" i="128"/>
  <c r="T39" i="128"/>
  <c r="S39" i="128"/>
  <c r="U39" i="128"/>
  <c r="S88" i="128"/>
  <c r="T88" i="128"/>
  <c r="S100" i="128"/>
  <c r="T100" i="128"/>
  <c r="T30" i="128"/>
  <c r="S30" i="128"/>
  <c r="U30" i="128"/>
  <c r="T34" i="128"/>
  <c r="S34" i="128"/>
  <c r="U34" i="128"/>
  <c r="T38" i="128"/>
  <c r="S38" i="128"/>
  <c r="U38" i="128"/>
  <c r="S80" i="128"/>
  <c r="T80" i="128"/>
  <c r="S92" i="128"/>
  <c r="T92" i="128"/>
  <c r="T29" i="128"/>
  <c r="S29" i="128"/>
  <c r="U29" i="128"/>
  <c r="T33" i="128"/>
  <c r="S33" i="128"/>
  <c r="U33" i="128"/>
  <c r="T37" i="128"/>
  <c r="S37" i="128"/>
  <c r="U37" i="128"/>
  <c r="T44" i="128"/>
  <c r="S44" i="128"/>
  <c r="U44" i="128"/>
  <c r="T48" i="128"/>
  <c r="S48" i="128"/>
  <c r="U48" i="128"/>
  <c r="T52" i="128"/>
  <c r="S52" i="128"/>
  <c r="U52" i="128"/>
  <c r="T56" i="128"/>
  <c r="S56" i="128"/>
  <c r="U56" i="128"/>
  <c r="T60" i="128"/>
  <c r="S60" i="128"/>
  <c r="U60" i="128"/>
  <c r="T64" i="128"/>
  <c r="S64" i="128"/>
  <c r="U64" i="128"/>
  <c r="S84" i="128"/>
  <c r="T84" i="128"/>
  <c r="S104" i="128"/>
  <c r="T104" i="128"/>
  <c r="S28" i="128"/>
  <c r="T32" i="128"/>
  <c r="S32" i="128"/>
  <c r="U32" i="128"/>
  <c r="T36" i="128"/>
  <c r="S36" i="128"/>
  <c r="U36" i="128"/>
  <c r="S76" i="128"/>
  <c r="T76" i="128"/>
  <c r="S96" i="128"/>
  <c r="T96" i="128"/>
  <c r="T13" i="128"/>
  <c r="U13" i="128"/>
  <c r="O14" i="128"/>
  <c r="O20" i="128"/>
  <c r="U14" i="128"/>
  <c r="U20" i="128"/>
  <c r="K67" i="128"/>
  <c r="K115" i="128"/>
  <c r="O42" i="128"/>
  <c r="R42" i="128"/>
  <c r="O46" i="128"/>
  <c r="R46" i="128"/>
  <c r="O50" i="128"/>
  <c r="R50" i="128"/>
  <c r="O54" i="128"/>
  <c r="R54" i="128"/>
  <c r="O58" i="128"/>
  <c r="R58" i="128"/>
  <c r="O62" i="128"/>
  <c r="R62" i="128"/>
  <c r="O66" i="128"/>
  <c r="R66" i="128"/>
  <c r="S72" i="128"/>
  <c r="T75" i="128"/>
  <c r="U75" i="128"/>
  <c r="T83" i="128"/>
  <c r="U83" i="128"/>
  <c r="T91" i="128"/>
  <c r="U91" i="128"/>
  <c r="T99" i="128"/>
  <c r="U99" i="128"/>
  <c r="S107" i="128"/>
  <c r="T107" i="128"/>
  <c r="N67" i="128"/>
  <c r="N115" i="128"/>
  <c r="O40" i="128"/>
  <c r="R40" i="128"/>
  <c r="O43" i="128"/>
  <c r="R43" i="128"/>
  <c r="O47" i="128"/>
  <c r="R47" i="128"/>
  <c r="O51" i="128"/>
  <c r="R51" i="128"/>
  <c r="O55" i="128"/>
  <c r="R55" i="128"/>
  <c r="O59" i="128"/>
  <c r="R59" i="128"/>
  <c r="O63" i="128"/>
  <c r="R63" i="128"/>
  <c r="S77" i="128"/>
  <c r="T77" i="128"/>
  <c r="T78" i="128"/>
  <c r="U78" i="128"/>
  <c r="S85" i="128"/>
  <c r="T85" i="128"/>
  <c r="U85" i="128"/>
  <c r="T86" i="128"/>
  <c r="U86" i="128"/>
  <c r="S93" i="128"/>
  <c r="T93" i="128"/>
  <c r="T94" i="128"/>
  <c r="U94" i="128"/>
  <c r="S101" i="128"/>
  <c r="T101" i="128"/>
  <c r="T102" i="128"/>
  <c r="U102" i="128"/>
  <c r="T108" i="128"/>
  <c r="S108" i="128"/>
  <c r="U108" i="128"/>
  <c r="T110" i="128"/>
  <c r="S110" i="128"/>
  <c r="U110" i="128"/>
  <c r="T112" i="128"/>
  <c r="S112" i="128"/>
  <c r="U112" i="128"/>
  <c r="L115" i="128"/>
  <c r="R27" i="128"/>
  <c r="O41" i="128"/>
  <c r="R41" i="128"/>
  <c r="O45" i="128"/>
  <c r="R45" i="128"/>
  <c r="O49" i="128"/>
  <c r="R49" i="128"/>
  <c r="O53" i="128"/>
  <c r="R53" i="128"/>
  <c r="O57" i="128"/>
  <c r="R57" i="128"/>
  <c r="O61" i="128"/>
  <c r="R61" i="128"/>
  <c r="O65" i="128"/>
  <c r="R65" i="128"/>
  <c r="U72" i="128"/>
  <c r="O73" i="128"/>
  <c r="T74" i="128"/>
  <c r="U74" i="128"/>
  <c r="S81" i="128"/>
  <c r="T81" i="128"/>
  <c r="T82" i="128"/>
  <c r="U82" i="128"/>
  <c r="S89" i="128"/>
  <c r="T89" i="128"/>
  <c r="U89" i="128"/>
  <c r="T90" i="128"/>
  <c r="U90" i="128"/>
  <c r="S97" i="128"/>
  <c r="T97" i="128"/>
  <c r="T98" i="128"/>
  <c r="U98" i="128"/>
  <c r="S105" i="128"/>
  <c r="T105" i="128"/>
  <c r="D115" i="128"/>
  <c r="H115" i="128"/>
  <c r="M115" i="128"/>
  <c r="T109" i="128"/>
  <c r="S109" i="128"/>
  <c r="T111" i="128"/>
  <c r="S111" i="128"/>
  <c r="U111" i="128"/>
  <c r="E115" i="128"/>
  <c r="I115" i="128"/>
  <c r="T106" i="128"/>
  <c r="U106" i="128"/>
  <c r="F115" i="128"/>
  <c r="J115" i="128"/>
  <c r="S26" i="127"/>
  <c r="T26" i="127"/>
  <c r="T29" i="127"/>
  <c r="S33" i="127"/>
  <c r="T33" i="127"/>
  <c r="S14" i="127"/>
  <c r="S15" i="127"/>
  <c r="U15" i="127"/>
  <c r="S16" i="127"/>
  <c r="U16" i="127"/>
  <c r="S17" i="127"/>
  <c r="U17" i="127"/>
  <c r="S18" i="127"/>
  <c r="U18" i="127"/>
  <c r="S19" i="127"/>
  <c r="U19" i="127"/>
  <c r="R38" i="127"/>
  <c r="R42" i="127"/>
  <c r="S43" i="127"/>
  <c r="U43" i="127"/>
  <c r="T14" i="127"/>
  <c r="N20" i="127"/>
  <c r="T46" i="127"/>
  <c r="S46" i="127"/>
  <c r="T48" i="127"/>
  <c r="S48" i="127"/>
  <c r="U48" i="127"/>
  <c r="T50" i="127"/>
  <c r="S50" i="127"/>
  <c r="U50" i="127"/>
  <c r="T52" i="127"/>
  <c r="S52" i="127"/>
  <c r="U52" i="127"/>
  <c r="T54" i="127"/>
  <c r="S54" i="127"/>
  <c r="U54" i="127"/>
  <c r="T56" i="127"/>
  <c r="S56" i="127"/>
  <c r="U56" i="127"/>
  <c r="T58" i="127"/>
  <c r="S58" i="127"/>
  <c r="U58" i="127"/>
  <c r="T60" i="127"/>
  <c r="S60" i="127"/>
  <c r="U60" i="127"/>
  <c r="T62" i="127"/>
  <c r="S62" i="127"/>
  <c r="U62" i="127"/>
  <c r="T64" i="127"/>
  <c r="S64" i="127"/>
  <c r="U64" i="127"/>
  <c r="T66" i="127"/>
  <c r="S66" i="127"/>
  <c r="U66" i="127"/>
  <c r="T72" i="127"/>
  <c r="S72" i="127"/>
  <c r="U72" i="127"/>
  <c r="K67" i="127"/>
  <c r="R40" i="127"/>
  <c r="T44" i="127"/>
  <c r="S44" i="127"/>
  <c r="T45" i="127"/>
  <c r="S45" i="127"/>
  <c r="T47" i="127"/>
  <c r="S47" i="127"/>
  <c r="T51" i="127"/>
  <c r="S51" i="127"/>
  <c r="U51" i="127"/>
  <c r="T53" i="127"/>
  <c r="S53" i="127"/>
  <c r="U53" i="127"/>
  <c r="T55" i="127"/>
  <c r="S55" i="127"/>
  <c r="U55" i="127"/>
  <c r="T57" i="127"/>
  <c r="S57" i="127"/>
  <c r="U57" i="127"/>
  <c r="T59" i="127"/>
  <c r="S59" i="127"/>
  <c r="U59" i="127"/>
  <c r="T61" i="127"/>
  <c r="S61" i="127"/>
  <c r="U61" i="127"/>
  <c r="T63" i="127"/>
  <c r="S63" i="127"/>
  <c r="U63" i="127"/>
  <c r="T65" i="127"/>
  <c r="S65" i="127"/>
  <c r="U65" i="127"/>
  <c r="T99" i="127"/>
  <c r="S99" i="127"/>
  <c r="T101" i="127"/>
  <c r="S101" i="127"/>
  <c r="T103" i="127"/>
  <c r="S103" i="127"/>
  <c r="T105" i="127"/>
  <c r="S105" i="127"/>
  <c r="T107" i="127"/>
  <c r="S107" i="127"/>
  <c r="T109" i="127"/>
  <c r="S109" i="127"/>
  <c r="T111" i="127"/>
  <c r="S111" i="127"/>
  <c r="E115" i="127"/>
  <c r="I115" i="127"/>
  <c r="N113" i="127"/>
  <c r="R74" i="127"/>
  <c r="T79" i="127"/>
  <c r="U79" i="127"/>
  <c r="T83" i="127"/>
  <c r="U83" i="127"/>
  <c r="T87" i="127"/>
  <c r="U87" i="127"/>
  <c r="T91" i="127"/>
  <c r="U91" i="127"/>
  <c r="T95" i="127"/>
  <c r="U95" i="127"/>
  <c r="F115" i="127"/>
  <c r="J115" i="127"/>
  <c r="T100" i="127"/>
  <c r="S100" i="127"/>
  <c r="T102" i="127"/>
  <c r="S102" i="127"/>
  <c r="T104" i="127"/>
  <c r="S104" i="127"/>
  <c r="T106" i="127"/>
  <c r="S106" i="127"/>
  <c r="T108" i="127"/>
  <c r="S108" i="127"/>
  <c r="T110" i="127"/>
  <c r="S110" i="127"/>
  <c r="T112" i="127"/>
  <c r="S112" i="127"/>
  <c r="G115" i="127"/>
  <c r="L115" i="127"/>
  <c r="T81" i="127"/>
  <c r="U81" i="127"/>
  <c r="T85" i="127"/>
  <c r="U85" i="127"/>
  <c r="T89" i="127"/>
  <c r="U89" i="127"/>
  <c r="T93" i="127"/>
  <c r="U93" i="127"/>
  <c r="T97" i="127"/>
  <c r="U97" i="127"/>
  <c r="D115" i="127"/>
  <c r="H115" i="127"/>
  <c r="M115" i="127"/>
  <c r="S26" i="126"/>
  <c r="T26" i="126"/>
  <c r="T31" i="126"/>
  <c r="S31" i="126"/>
  <c r="S44" i="126"/>
  <c r="T44" i="126"/>
  <c r="S52" i="126"/>
  <c r="T52" i="126"/>
  <c r="S60" i="126"/>
  <c r="T60" i="126"/>
  <c r="T30" i="126"/>
  <c r="S30" i="126"/>
  <c r="S46" i="126"/>
  <c r="T46" i="126"/>
  <c r="S54" i="126"/>
  <c r="T54" i="126"/>
  <c r="S62" i="126"/>
  <c r="T62" i="126"/>
  <c r="T29" i="126"/>
  <c r="S29" i="126"/>
  <c r="T33" i="126"/>
  <c r="S33" i="126"/>
  <c r="S40" i="126"/>
  <c r="T40" i="126"/>
  <c r="S48" i="126"/>
  <c r="T48" i="126"/>
  <c r="S56" i="126"/>
  <c r="T56" i="126"/>
  <c r="T28" i="126"/>
  <c r="S28" i="126"/>
  <c r="T32" i="126"/>
  <c r="S32" i="126"/>
  <c r="S42" i="126"/>
  <c r="T42" i="126"/>
  <c r="S50" i="126"/>
  <c r="T50" i="126"/>
  <c r="S58" i="126"/>
  <c r="T58" i="126"/>
  <c r="S63" i="126"/>
  <c r="T63" i="126"/>
  <c r="U63" i="126"/>
  <c r="S65" i="126"/>
  <c r="T65" i="126"/>
  <c r="U65" i="126"/>
  <c r="T72" i="126"/>
  <c r="S72" i="126"/>
  <c r="T75" i="126"/>
  <c r="S75" i="126"/>
  <c r="T77" i="126"/>
  <c r="S77" i="126"/>
  <c r="T79" i="126"/>
  <c r="S79" i="126"/>
  <c r="S13" i="126"/>
  <c r="U13" i="126"/>
  <c r="T14" i="126"/>
  <c r="R27" i="126"/>
  <c r="O36" i="126"/>
  <c r="R36" i="126"/>
  <c r="O38" i="126"/>
  <c r="R38" i="126"/>
  <c r="T43" i="126"/>
  <c r="U43" i="126"/>
  <c r="T47" i="126"/>
  <c r="U47" i="126"/>
  <c r="T51" i="126"/>
  <c r="U51" i="126"/>
  <c r="T55" i="126"/>
  <c r="U55" i="126"/>
  <c r="T59" i="126"/>
  <c r="U59" i="126"/>
  <c r="O14" i="126"/>
  <c r="O20" i="126"/>
  <c r="K67" i="126"/>
  <c r="K115" i="126"/>
  <c r="S64" i="126"/>
  <c r="T64" i="126"/>
  <c r="S66" i="126"/>
  <c r="T66" i="126"/>
  <c r="U66" i="126"/>
  <c r="T74" i="126"/>
  <c r="S74" i="126"/>
  <c r="U74" i="126"/>
  <c r="T76" i="126"/>
  <c r="S76" i="126"/>
  <c r="T80" i="126"/>
  <c r="S80" i="126"/>
  <c r="N67" i="126"/>
  <c r="O35" i="126"/>
  <c r="R35" i="126"/>
  <c r="O37" i="126"/>
  <c r="R37" i="126"/>
  <c r="T41" i="126"/>
  <c r="U41" i="126"/>
  <c r="T45" i="126"/>
  <c r="U45" i="126"/>
  <c r="T49" i="126"/>
  <c r="U49" i="126"/>
  <c r="T53" i="126"/>
  <c r="U53" i="126"/>
  <c r="T57" i="126"/>
  <c r="U57" i="126"/>
  <c r="T61" i="126"/>
  <c r="U61" i="126"/>
  <c r="T87" i="126"/>
  <c r="S87" i="126"/>
  <c r="U87" i="126"/>
  <c r="T89" i="126"/>
  <c r="S89" i="126"/>
  <c r="T91" i="126"/>
  <c r="S91" i="126"/>
  <c r="U91" i="126"/>
  <c r="T93" i="126"/>
  <c r="S93" i="126"/>
  <c r="T95" i="126"/>
  <c r="S95" i="126"/>
  <c r="U95" i="126"/>
  <c r="T97" i="126"/>
  <c r="S97" i="126"/>
  <c r="T99" i="126"/>
  <c r="S99" i="126"/>
  <c r="U99" i="126"/>
  <c r="T101" i="126"/>
  <c r="S101" i="126"/>
  <c r="T103" i="126"/>
  <c r="S103" i="126"/>
  <c r="U103" i="126"/>
  <c r="T105" i="126"/>
  <c r="S105" i="126"/>
  <c r="T107" i="126"/>
  <c r="S107" i="126"/>
  <c r="U107" i="126"/>
  <c r="T109" i="126"/>
  <c r="S109" i="126"/>
  <c r="T111" i="126"/>
  <c r="S111" i="126"/>
  <c r="U111" i="126"/>
  <c r="E115" i="126"/>
  <c r="I115" i="126"/>
  <c r="S82" i="126"/>
  <c r="U82" i="126"/>
  <c r="S83" i="126"/>
  <c r="U83" i="126"/>
  <c r="S84" i="126"/>
  <c r="U84" i="126"/>
  <c r="S85" i="126"/>
  <c r="U85" i="126"/>
  <c r="S86" i="126"/>
  <c r="U86" i="126"/>
  <c r="F115" i="126"/>
  <c r="J115" i="126"/>
  <c r="N115" i="126"/>
  <c r="T88" i="126"/>
  <c r="S88" i="126"/>
  <c r="T90" i="126"/>
  <c r="S90" i="126"/>
  <c r="U90" i="126"/>
  <c r="T92" i="126"/>
  <c r="S92" i="126"/>
  <c r="T94" i="126"/>
  <c r="S94" i="126"/>
  <c r="U94" i="126"/>
  <c r="T96" i="126"/>
  <c r="S96" i="126"/>
  <c r="T98" i="126"/>
  <c r="S98" i="126"/>
  <c r="U98" i="126"/>
  <c r="T100" i="126"/>
  <c r="S100" i="126"/>
  <c r="T102" i="126"/>
  <c r="S102" i="126"/>
  <c r="U102" i="126"/>
  <c r="T104" i="126"/>
  <c r="S104" i="126"/>
  <c r="T106" i="126"/>
  <c r="S106" i="126"/>
  <c r="U106" i="126"/>
  <c r="T108" i="126"/>
  <c r="S108" i="126"/>
  <c r="T110" i="126"/>
  <c r="S110" i="126"/>
  <c r="U110" i="126"/>
  <c r="T112" i="126"/>
  <c r="S112" i="126"/>
  <c r="G115" i="126"/>
  <c r="L115" i="126"/>
  <c r="D115" i="126"/>
  <c r="H115" i="126"/>
  <c r="M115" i="126"/>
  <c r="T29" i="125"/>
  <c r="S29" i="125"/>
  <c r="T31" i="125"/>
  <c r="S31" i="125"/>
  <c r="T33" i="125"/>
  <c r="S33" i="125"/>
  <c r="U33" i="125"/>
  <c r="T35" i="125"/>
  <c r="S35" i="125"/>
  <c r="T37" i="125"/>
  <c r="S37" i="125"/>
  <c r="U37" i="125"/>
  <c r="T39" i="125"/>
  <c r="S39" i="125"/>
  <c r="T43" i="125"/>
  <c r="S43" i="125"/>
  <c r="U43" i="125"/>
  <c r="T46" i="125"/>
  <c r="S46" i="125"/>
  <c r="T51" i="125"/>
  <c r="S51" i="125"/>
  <c r="U51" i="125"/>
  <c r="T54" i="125"/>
  <c r="S54" i="125"/>
  <c r="U54" i="125"/>
  <c r="T26" i="125"/>
  <c r="S26" i="125"/>
  <c r="T41" i="125"/>
  <c r="S41" i="125"/>
  <c r="U41" i="125"/>
  <c r="T20" i="125"/>
  <c r="T28" i="125"/>
  <c r="S28" i="125"/>
  <c r="U28" i="125"/>
  <c r="T30" i="125"/>
  <c r="S30" i="125"/>
  <c r="T32" i="125"/>
  <c r="S32" i="125"/>
  <c r="U32" i="125"/>
  <c r="T34" i="125"/>
  <c r="S34" i="125"/>
  <c r="T36" i="125"/>
  <c r="S36" i="125"/>
  <c r="U36" i="125"/>
  <c r="T38" i="125"/>
  <c r="S38" i="125"/>
  <c r="T40" i="125"/>
  <c r="S40" i="125"/>
  <c r="U40" i="125"/>
  <c r="T42" i="125"/>
  <c r="S42" i="125"/>
  <c r="T47" i="125"/>
  <c r="S47" i="125"/>
  <c r="U47" i="125"/>
  <c r="T50" i="125"/>
  <c r="S50" i="125"/>
  <c r="T55" i="125"/>
  <c r="S55" i="125"/>
  <c r="U55" i="125"/>
  <c r="T13" i="125"/>
  <c r="U13" i="125"/>
  <c r="O14" i="125"/>
  <c r="O20" i="125"/>
  <c r="S75" i="125"/>
  <c r="T75" i="125"/>
  <c r="U75" i="125"/>
  <c r="S83" i="125"/>
  <c r="T83" i="125"/>
  <c r="S91" i="125"/>
  <c r="T91" i="125"/>
  <c r="U91" i="125"/>
  <c r="S99" i="125"/>
  <c r="T99" i="125"/>
  <c r="S107" i="125"/>
  <c r="T107" i="125"/>
  <c r="U107" i="125"/>
  <c r="R20" i="125"/>
  <c r="S61" i="125"/>
  <c r="T61" i="125"/>
  <c r="U61" i="125"/>
  <c r="S63" i="125"/>
  <c r="T63" i="125"/>
  <c r="S65" i="125"/>
  <c r="T65" i="125"/>
  <c r="U65" i="125"/>
  <c r="N115" i="125"/>
  <c r="S77" i="125"/>
  <c r="T77" i="125"/>
  <c r="U77" i="125"/>
  <c r="S85" i="125"/>
  <c r="T85" i="125"/>
  <c r="U85" i="125"/>
  <c r="S93" i="125"/>
  <c r="T93" i="125"/>
  <c r="U93" i="125"/>
  <c r="S101" i="125"/>
  <c r="T101" i="125"/>
  <c r="U101" i="125"/>
  <c r="S109" i="125"/>
  <c r="T109" i="125"/>
  <c r="U109" i="125"/>
  <c r="S14" i="125"/>
  <c r="S15" i="125"/>
  <c r="U15" i="125"/>
  <c r="S16" i="125"/>
  <c r="U16" i="125"/>
  <c r="S17" i="125"/>
  <c r="U17" i="125"/>
  <c r="S18" i="125"/>
  <c r="U18" i="125"/>
  <c r="S19" i="125"/>
  <c r="U19" i="125"/>
  <c r="O27" i="125"/>
  <c r="S44" i="125"/>
  <c r="U44" i="125"/>
  <c r="S48" i="125"/>
  <c r="U48" i="125"/>
  <c r="S52" i="125"/>
  <c r="U52" i="125"/>
  <c r="U57" i="125"/>
  <c r="S59" i="125"/>
  <c r="U59" i="125"/>
  <c r="S79" i="125"/>
  <c r="T79" i="125"/>
  <c r="U79" i="125"/>
  <c r="S87" i="125"/>
  <c r="T87" i="125"/>
  <c r="S95" i="125"/>
  <c r="T95" i="125"/>
  <c r="U95" i="125"/>
  <c r="S103" i="125"/>
  <c r="T103" i="125"/>
  <c r="U103" i="125"/>
  <c r="S111" i="125"/>
  <c r="T111" i="125"/>
  <c r="U111" i="125"/>
  <c r="S45" i="125"/>
  <c r="U45" i="125"/>
  <c r="S49" i="125"/>
  <c r="U49" i="125"/>
  <c r="S53" i="125"/>
  <c r="U53" i="125"/>
  <c r="U56" i="125"/>
  <c r="S58" i="125"/>
  <c r="U58" i="125"/>
  <c r="S60" i="125"/>
  <c r="T60" i="125"/>
  <c r="U60" i="125"/>
  <c r="S62" i="125"/>
  <c r="T62" i="125"/>
  <c r="S64" i="125"/>
  <c r="T64" i="125"/>
  <c r="U64" i="125"/>
  <c r="S66" i="125"/>
  <c r="T66" i="125"/>
  <c r="S81" i="125"/>
  <c r="T81" i="125"/>
  <c r="U81" i="125"/>
  <c r="S89" i="125"/>
  <c r="T89" i="125"/>
  <c r="S97" i="125"/>
  <c r="T97" i="125"/>
  <c r="U97" i="125"/>
  <c r="S105" i="125"/>
  <c r="T105" i="125"/>
  <c r="O72" i="125"/>
  <c r="R72" i="125"/>
  <c r="T74" i="125"/>
  <c r="U74" i="125"/>
  <c r="T78" i="125"/>
  <c r="U78" i="125"/>
  <c r="T82" i="125"/>
  <c r="U82" i="125"/>
  <c r="T86" i="125"/>
  <c r="U86" i="125"/>
  <c r="T90" i="125"/>
  <c r="U90" i="125"/>
  <c r="T94" i="125"/>
  <c r="U94" i="125"/>
  <c r="T98" i="125"/>
  <c r="U98" i="125"/>
  <c r="T102" i="125"/>
  <c r="U102" i="125"/>
  <c r="T106" i="125"/>
  <c r="U106" i="125"/>
  <c r="T110" i="125"/>
  <c r="U110" i="125"/>
  <c r="D115" i="125"/>
  <c r="H115" i="125"/>
  <c r="L115" i="125"/>
  <c r="S73" i="125"/>
  <c r="S113" i="125"/>
  <c r="R113" i="125"/>
  <c r="E115" i="125"/>
  <c r="I115" i="125"/>
  <c r="M115" i="125"/>
  <c r="T73" i="125"/>
  <c r="T76" i="125"/>
  <c r="U76" i="125"/>
  <c r="T80" i="125"/>
  <c r="U80" i="125"/>
  <c r="T84" i="125"/>
  <c r="U84" i="125"/>
  <c r="T88" i="125"/>
  <c r="U88" i="125"/>
  <c r="T92" i="125"/>
  <c r="U92" i="125"/>
  <c r="T96" i="125"/>
  <c r="U96" i="125"/>
  <c r="T100" i="125"/>
  <c r="U100" i="125"/>
  <c r="T104" i="125"/>
  <c r="U104" i="125"/>
  <c r="T108" i="125"/>
  <c r="U108" i="125"/>
  <c r="T112" i="125"/>
  <c r="U112" i="125"/>
  <c r="F115" i="125"/>
  <c r="J115" i="125"/>
  <c r="G115" i="125"/>
  <c r="K115" i="125"/>
  <c r="O113" i="125"/>
  <c r="T32" i="124"/>
  <c r="S32" i="124"/>
  <c r="T34" i="124"/>
  <c r="S34" i="124"/>
  <c r="U34" i="124"/>
  <c r="T36" i="124"/>
  <c r="S36" i="124"/>
  <c r="U36" i="124"/>
  <c r="T38" i="124"/>
  <c r="S38" i="124"/>
  <c r="U38" i="124"/>
  <c r="T40" i="124"/>
  <c r="S40" i="124"/>
  <c r="U40" i="124"/>
  <c r="T42" i="124"/>
  <c r="S42" i="124"/>
  <c r="U42" i="124"/>
  <c r="T44" i="124"/>
  <c r="S44" i="124"/>
  <c r="U44" i="124"/>
  <c r="T35" i="124"/>
  <c r="S35" i="124"/>
  <c r="U35" i="124"/>
  <c r="T37" i="124"/>
  <c r="S37" i="124"/>
  <c r="U37" i="124"/>
  <c r="T39" i="124"/>
  <c r="S39" i="124"/>
  <c r="U39" i="124"/>
  <c r="T41" i="124"/>
  <c r="S41" i="124"/>
  <c r="U41" i="124"/>
  <c r="T43" i="124"/>
  <c r="S43" i="124"/>
  <c r="U43" i="124"/>
  <c r="T45" i="124"/>
  <c r="S45" i="124"/>
  <c r="U45" i="124"/>
  <c r="T50" i="124"/>
  <c r="S50" i="124"/>
  <c r="U50" i="124"/>
  <c r="T54" i="124"/>
  <c r="S54" i="124"/>
  <c r="U54" i="124"/>
  <c r="T58" i="124"/>
  <c r="S58" i="124"/>
  <c r="U58" i="124"/>
  <c r="T62" i="124"/>
  <c r="S62" i="124"/>
  <c r="U62" i="124"/>
  <c r="T66" i="124"/>
  <c r="S66" i="124"/>
  <c r="U66" i="124"/>
  <c r="T80" i="124"/>
  <c r="S80" i="124"/>
  <c r="U80" i="124"/>
  <c r="T82" i="124"/>
  <c r="S82" i="124"/>
  <c r="U82" i="124"/>
  <c r="T84" i="124"/>
  <c r="S84" i="124"/>
  <c r="U84" i="124"/>
  <c r="T86" i="124"/>
  <c r="S86" i="124"/>
  <c r="U86" i="124"/>
  <c r="S91" i="124"/>
  <c r="T91" i="124"/>
  <c r="S99" i="124"/>
  <c r="T99" i="124"/>
  <c r="S107" i="124"/>
  <c r="T107" i="124"/>
  <c r="N20" i="124"/>
  <c r="T46" i="124"/>
  <c r="S46" i="124"/>
  <c r="U46" i="124"/>
  <c r="T47" i="124"/>
  <c r="S47" i="124"/>
  <c r="U47" i="124"/>
  <c r="T51" i="124"/>
  <c r="S51" i="124"/>
  <c r="U51" i="124"/>
  <c r="T55" i="124"/>
  <c r="S55" i="124"/>
  <c r="U55" i="124"/>
  <c r="T59" i="124"/>
  <c r="S59" i="124"/>
  <c r="U59" i="124"/>
  <c r="T63" i="124"/>
  <c r="S63" i="124"/>
  <c r="U63" i="124"/>
  <c r="T78" i="124"/>
  <c r="S78" i="124"/>
  <c r="U78" i="124"/>
  <c r="L115" i="124"/>
  <c r="T14" i="124"/>
  <c r="T48" i="124"/>
  <c r="S48" i="124"/>
  <c r="U48" i="124"/>
  <c r="T52" i="124"/>
  <c r="S52" i="124"/>
  <c r="U52" i="124"/>
  <c r="T56" i="124"/>
  <c r="S56" i="124"/>
  <c r="U56" i="124"/>
  <c r="T60" i="124"/>
  <c r="S60" i="124"/>
  <c r="U60" i="124"/>
  <c r="T64" i="124"/>
  <c r="S64" i="124"/>
  <c r="U64" i="124"/>
  <c r="T76" i="124"/>
  <c r="S76" i="124"/>
  <c r="U76" i="124"/>
  <c r="T81" i="124"/>
  <c r="S81" i="124"/>
  <c r="U81" i="124"/>
  <c r="T83" i="124"/>
  <c r="S83" i="124"/>
  <c r="U83" i="124"/>
  <c r="T85" i="124"/>
  <c r="S85" i="124"/>
  <c r="U85" i="124"/>
  <c r="S87" i="124"/>
  <c r="T87" i="124"/>
  <c r="S95" i="124"/>
  <c r="T95" i="124"/>
  <c r="S103" i="124"/>
  <c r="T103" i="124"/>
  <c r="S111" i="124"/>
  <c r="T111" i="124"/>
  <c r="O14" i="124"/>
  <c r="U15" i="124"/>
  <c r="U16" i="124"/>
  <c r="U17" i="124"/>
  <c r="U18" i="124"/>
  <c r="U19" i="124"/>
  <c r="T49" i="124"/>
  <c r="S49" i="124"/>
  <c r="U49" i="124"/>
  <c r="T53" i="124"/>
  <c r="S53" i="124"/>
  <c r="U53" i="124"/>
  <c r="T57" i="124"/>
  <c r="S57" i="124"/>
  <c r="U57" i="124"/>
  <c r="T61" i="124"/>
  <c r="S61" i="124"/>
  <c r="U61" i="124"/>
  <c r="T65" i="124"/>
  <c r="S65" i="124"/>
  <c r="U65" i="124"/>
  <c r="J115" i="124"/>
  <c r="U72" i="124"/>
  <c r="N113" i="124"/>
  <c r="U75" i="124"/>
  <c r="D115" i="124"/>
  <c r="H115" i="124"/>
  <c r="M115" i="124"/>
  <c r="N67" i="124"/>
  <c r="T90" i="124"/>
  <c r="U90" i="124"/>
  <c r="T94" i="124"/>
  <c r="U94" i="124"/>
  <c r="T98" i="124"/>
  <c r="U98" i="124"/>
  <c r="T102" i="124"/>
  <c r="U102" i="124"/>
  <c r="T106" i="124"/>
  <c r="U106" i="124"/>
  <c r="T110" i="124"/>
  <c r="U110" i="124"/>
  <c r="E115" i="124"/>
  <c r="I115" i="124"/>
  <c r="S29" i="123"/>
  <c r="T37" i="123"/>
  <c r="S37" i="123"/>
  <c r="T41" i="123"/>
  <c r="S41" i="123"/>
  <c r="T45" i="123"/>
  <c r="S45" i="123"/>
  <c r="U45" i="123"/>
  <c r="T32" i="123"/>
  <c r="S32" i="123"/>
  <c r="T36" i="123"/>
  <c r="S36" i="123"/>
  <c r="T40" i="123"/>
  <c r="S40" i="123"/>
  <c r="U40" i="123"/>
  <c r="T44" i="123"/>
  <c r="S44" i="123"/>
  <c r="S26" i="123"/>
  <c r="T26" i="123"/>
  <c r="U26" i="123"/>
  <c r="T31" i="123"/>
  <c r="S31" i="123"/>
  <c r="T35" i="123"/>
  <c r="S35" i="123"/>
  <c r="T39" i="123"/>
  <c r="S39" i="123"/>
  <c r="U39" i="123"/>
  <c r="T43" i="123"/>
  <c r="S43" i="123"/>
  <c r="T47" i="123"/>
  <c r="S47" i="123"/>
  <c r="U47" i="123"/>
  <c r="T30" i="123"/>
  <c r="T38" i="123"/>
  <c r="S38" i="123"/>
  <c r="T42" i="123"/>
  <c r="S42" i="123"/>
  <c r="U42" i="123"/>
  <c r="T46" i="123"/>
  <c r="S46" i="123"/>
  <c r="T72" i="123"/>
  <c r="S72" i="123"/>
  <c r="T85" i="123"/>
  <c r="S85" i="123"/>
  <c r="S13" i="123"/>
  <c r="U13" i="123"/>
  <c r="T14" i="123"/>
  <c r="N20" i="123"/>
  <c r="R27" i="123"/>
  <c r="S48" i="123"/>
  <c r="U48" i="123"/>
  <c r="O49" i="123"/>
  <c r="R49" i="123"/>
  <c r="T51" i="123"/>
  <c r="U51" i="123"/>
  <c r="T55" i="123"/>
  <c r="U55" i="123"/>
  <c r="T59" i="123"/>
  <c r="U59" i="123"/>
  <c r="T63" i="123"/>
  <c r="U63" i="123"/>
  <c r="T88" i="123"/>
  <c r="S88" i="123"/>
  <c r="U88" i="123"/>
  <c r="T90" i="123"/>
  <c r="S90" i="123"/>
  <c r="T92" i="123"/>
  <c r="S92" i="123"/>
  <c r="U92" i="123"/>
  <c r="T94" i="123"/>
  <c r="S94" i="123"/>
  <c r="T96" i="123"/>
  <c r="S96" i="123"/>
  <c r="U96" i="123"/>
  <c r="T98" i="123"/>
  <c r="S98" i="123"/>
  <c r="T100" i="123"/>
  <c r="S100" i="123"/>
  <c r="U100" i="123"/>
  <c r="T102" i="123"/>
  <c r="S102" i="123"/>
  <c r="T104" i="123"/>
  <c r="S104" i="123"/>
  <c r="U104" i="123"/>
  <c r="T106" i="123"/>
  <c r="S106" i="123"/>
  <c r="T108" i="123"/>
  <c r="S108" i="123"/>
  <c r="U108" i="123"/>
  <c r="T110" i="123"/>
  <c r="S110" i="123"/>
  <c r="T112" i="123"/>
  <c r="S112" i="123"/>
  <c r="U112" i="123"/>
  <c r="L115" i="123"/>
  <c r="N67" i="123"/>
  <c r="K67" i="123"/>
  <c r="T50" i="123"/>
  <c r="U50" i="123"/>
  <c r="T54" i="123"/>
  <c r="U54" i="123"/>
  <c r="T58" i="123"/>
  <c r="U58" i="123"/>
  <c r="T62" i="123"/>
  <c r="U62" i="123"/>
  <c r="T66" i="123"/>
  <c r="U66" i="123"/>
  <c r="H115" i="123"/>
  <c r="T89" i="123"/>
  <c r="S89" i="123"/>
  <c r="U89" i="123"/>
  <c r="T91" i="123"/>
  <c r="S91" i="123"/>
  <c r="T93" i="123"/>
  <c r="S93" i="123"/>
  <c r="U93" i="123"/>
  <c r="T95" i="123"/>
  <c r="S95" i="123"/>
  <c r="T97" i="123"/>
  <c r="S97" i="123"/>
  <c r="U97" i="123"/>
  <c r="T99" i="123"/>
  <c r="S99" i="123"/>
  <c r="T101" i="123"/>
  <c r="S101" i="123"/>
  <c r="U101" i="123"/>
  <c r="T103" i="123"/>
  <c r="S103" i="123"/>
  <c r="T105" i="123"/>
  <c r="S105" i="123"/>
  <c r="U105" i="123"/>
  <c r="T107" i="123"/>
  <c r="S107" i="123"/>
  <c r="T109" i="123"/>
  <c r="S109" i="123"/>
  <c r="U109" i="123"/>
  <c r="T111" i="123"/>
  <c r="S111" i="123"/>
  <c r="G115" i="123"/>
  <c r="N113" i="123"/>
  <c r="R74" i="123"/>
  <c r="R76" i="123"/>
  <c r="R78" i="123"/>
  <c r="R80" i="123"/>
  <c r="R82" i="123"/>
  <c r="R84" i="123"/>
  <c r="O86" i="123"/>
  <c r="R86" i="123"/>
  <c r="M115" i="123"/>
  <c r="O87" i="123"/>
  <c r="R87" i="123"/>
  <c r="E115" i="123"/>
  <c r="I115" i="123"/>
  <c r="T30" i="122"/>
  <c r="S30" i="122"/>
  <c r="T34" i="122"/>
  <c r="S34" i="122"/>
  <c r="T43" i="122"/>
  <c r="S43" i="122"/>
  <c r="U43" i="122"/>
  <c r="O20" i="122"/>
  <c r="T29" i="122"/>
  <c r="S29" i="122"/>
  <c r="T33" i="122"/>
  <c r="S33" i="122"/>
  <c r="T39" i="122"/>
  <c r="S39" i="122"/>
  <c r="T28" i="122"/>
  <c r="S28" i="122"/>
  <c r="T32" i="122"/>
  <c r="S32" i="122"/>
  <c r="S26" i="122"/>
  <c r="T26" i="122"/>
  <c r="U26" i="122"/>
  <c r="T31" i="122"/>
  <c r="S31" i="122"/>
  <c r="T35" i="122"/>
  <c r="S35" i="122"/>
  <c r="S76" i="122"/>
  <c r="T76" i="122"/>
  <c r="S80" i="122"/>
  <c r="T80" i="122"/>
  <c r="U80" i="122"/>
  <c r="S13" i="122"/>
  <c r="U13" i="122"/>
  <c r="T14" i="122"/>
  <c r="N20" i="122"/>
  <c r="R27" i="122"/>
  <c r="S36" i="122"/>
  <c r="U36" i="122"/>
  <c r="O37" i="122"/>
  <c r="R37" i="122"/>
  <c r="S38" i="122"/>
  <c r="U38" i="122"/>
  <c r="O40" i="122"/>
  <c r="R40" i="122"/>
  <c r="S42" i="122"/>
  <c r="U42" i="122"/>
  <c r="O44" i="122"/>
  <c r="R44" i="122"/>
  <c r="F115" i="122"/>
  <c r="J115" i="122"/>
  <c r="K67" i="122"/>
  <c r="N113" i="122"/>
  <c r="N115" i="122"/>
  <c r="O73" i="122"/>
  <c r="S74" i="122"/>
  <c r="T74" i="122"/>
  <c r="S78" i="122"/>
  <c r="T78" i="122"/>
  <c r="S82" i="122"/>
  <c r="T82" i="122"/>
  <c r="U82" i="122"/>
  <c r="S86" i="122"/>
  <c r="T86" i="122"/>
  <c r="U41" i="122"/>
  <c r="T45" i="122"/>
  <c r="S45" i="122"/>
  <c r="U45" i="122"/>
  <c r="T46" i="122"/>
  <c r="S46" i="122"/>
  <c r="T47" i="122"/>
  <c r="S47" i="122"/>
  <c r="U47" i="122"/>
  <c r="T48" i="122"/>
  <c r="S48" i="122"/>
  <c r="T49" i="122"/>
  <c r="S49" i="122"/>
  <c r="U49" i="122"/>
  <c r="T50" i="122"/>
  <c r="S50" i="122"/>
  <c r="U50" i="122"/>
  <c r="T51" i="122"/>
  <c r="S51" i="122"/>
  <c r="U51" i="122"/>
  <c r="T52" i="122"/>
  <c r="S52" i="122"/>
  <c r="U52" i="122"/>
  <c r="T53" i="122"/>
  <c r="S53" i="122"/>
  <c r="U53" i="122"/>
  <c r="T54" i="122"/>
  <c r="S54" i="122"/>
  <c r="U54" i="122"/>
  <c r="T55" i="122"/>
  <c r="S55" i="122"/>
  <c r="U55" i="122"/>
  <c r="T56" i="122"/>
  <c r="S56" i="122"/>
  <c r="U56" i="122"/>
  <c r="T57" i="122"/>
  <c r="S57" i="122"/>
  <c r="U57" i="122"/>
  <c r="T58" i="122"/>
  <c r="S58" i="122"/>
  <c r="U58" i="122"/>
  <c r="T59" i="122"/>
  <c r="S59" i="122"/>
  <c r="U59" i="122"/>
  <c r="T60" i="122"/>
  <c r="S60" i="122"/>
  <c r="U60" i="122"/>
  <c r="T61" i="122"/>
  <c r="S61" i="122"/>
  <c r="U61" i="122"/>
  <c r="T62" i="122"/>
  <c r="S62" i="122"/>
  <c r="U62" i="122"/>
  <c r="T63" i="122"/>
  <c r="S63" i="122"/>
  <c r="U63" i="122"/>
  <c r="T64" i="122"/>
  <c r="S64" i="122"/>
  <c r="U64" i="122"/>
  <c r="T65" i="122"/>
  <c r="S65" i="122"/>
  <c r="U65" i="122"/>
  <c r="T66" i="122"/>
  <c r="S66" i="122"/>
  <c r="U66" i="122"/>
  <c r="U72" i="122"/>
  <c r="K113" i="122"/>
  <c r="T87" i="122"/>
  <c r="S87" i="122"/>
  <c r="U87" i="122"/>
  <c r="T89" i="122"/>
  <c r="S89" i="122"/>
  <c r="U89" i="122"/>
  <c r="T91" i="122"/>
  <c r="S91" i="122"/>
  <c r="U91" i="122"/>
  <c r="T93" i="122"/>
  <c r="S93" i="122"/>
  <c r="U93" i="122"/>
  <c r="T95" i="122"/>
  <c r="S95" i="122"/>
  <c r="U95" i="122"/>
  <c r="T97" i="122"/>
  <c r="S97" i="122"/>
  <c r="U97" i="122"/>
  <c r="T99" i="122"/>
  <c r="S99" i="122"/>
  <c r="U99" i="122"/>
  <c r="T101" i="122"/>
  <c r="S101" i="122"/>
  <c r="U101" i="122"/>
  <c r="T103" i="122"/>
  <c r="S103" i="122"/>
  <c r="U103" i="122"/>
  <c r="T105" i="122"/>
  <c r="S105" i="122"/>
  <c r="U105" i="122"/>
  <c r="T107" i="122"/>
  <c r="S107" i="122"/>
  <c r="U107" i="122"/>
  <c r="T109" i="122"/>
  <c r="S109" i="122"/>
  <c r="U109" i="122"/>
  <c r="T111" i="122"/>
  <c r="S111" i="122"/>
  <c r="U111" i="122"/>
  <c r="E115" i="122"/>
  <c r="I115" i="122"/>
  <c r="O83" i="122"/>
  <c r="R83" i="122"/>
  <c r="O84" i="122"/>
  <c r="R84" i="122"/>
  <c r="T88" i="122"/>
  <c r="S88" i="122"/>
  <c r="U88" i="122"/>
  <c r="T90" i="122"/>
  <c r="S90" i="122"/>
  <c r="U90" i="122"/>
  <c r="T92" i="122"/>
  <c r="S92" i="122"/>
  <c r="U92" i="122"/>
  <c r="T94" i="122"/>
  <c r="S94" i="122"/>
  <c r="U94" i="122"/>
  <c r="T96" i="122"/>
  <c r="S96" i="122"/>
  <c r="U96" i="122"/>
  <c r="T98" i="122"/>
  <c r="S98" i="122"/>
  <c r="U98" i="122"/>
  <c r="T100" i="122"/>
  <c r="S100" i="122"/>
  <c r="U100" i="122"/>
  <c r="T102" i="122"/>
  <c r="S102" i="122"/>
  <c r="U102" i="122"/>
  <c r="T104" i="122"/>
  <c r="S104" i="122"/>
  <c r="U104" i="122"/>
  <c r="T106" i="122"/>
  <c r="S106" i="122"/>
  <c r="U106" i="122"/>
  <c r="T108" i="122"/>
  <c r="S108" i="122"/>
  <c r="U108" i="122"/>
  <c r="T110" i="122"/>
  <c r="S110" i="122"/>
  <c r="U110" i="122"/>
  <c r="T112" i="122"/>
  <c r="S112" i="122"/>
  <c r="U112" i="122"/>
  <c r="G115" i="122"/>
  <c r="L115" i="122"/>
  <c r="O75" i="122"/>
  <c r="R75" i="122"/>
  <c r="O77" i="122"/>
  <c r="R77" i="122"/>
  <c r="O79" i="122"/>
  <c r="R79" i="122"/>
  <c r="O81" i="122"/>
  <c r="R81" i="122"/>
  <c r="T85" i="122"/>
  <c r="U85" i="122"/>
  <c r="D115" i="122"/>
  <c r="H115" i="122"/>
  <c r="M115" i="122"/>
  <c r="T30" i="121"/>
  <c r="S30" i="121"/>
  <c r="T34" i="121"/>
  <c r="S34" i="121"/>
  <c r="T38" i="121"/>
  <c r="S38" i="121"/>
  <c r="T42" i="121"/>
  <c r="S42" i="121"/>
  <c r="T46" i="121"/>
  <c r="S46" i="121"/>
  <c r="T29" i="121"/>
  <c r="S29" i="121"/>
  <c r="T33" i="121"/>
  <c r="S33" i="121"/>
  <c r="T37" i="121"/>
  <c r="S37" i="121"/>
  <c r="T41" i="121"/>
  <c r="S41" i="121"/>
  <c r="T45" i="121"/>
  <c r="S45" i="121"/>
  <c r="U45" i="121"/>
  <c r="T48" i="121"/>
  <c r="S48" i="121"/>
  <c r="T50" i="121"/>
  <c r="S50" i="121"/>
  <c r="U50" i="121"/>
  <c r="T28" i="121"/>
  <c r="S28" i="121"/>
  <c r="T32" i="121"/>
  <c r="S32" i="121"/>
  <c r="T36" i="121"/>
  <c r="S36" i="121"/>
  <c r="U36" i="121"/>
  <c r="T40" i="121"/>
  <c r="S40" i="121"/>
  <c r="U40" i="121"/>
  <c r="T44" i="121"/>
  <c r="S44" i="121"/>
  <c r="U44" i="121"/>
  <c r="S26" i="121"/>
  <c r="T26" i="121"/>
  <c r="U26" i="121"/>
  <c r="T31" i="121"/>
  <c r="S31" i="121"/>
  <c r="T35" i="121"/>
  <c r="S35" i="121"/>
  <c r="T39" i="121"/>
  <c r="S39" i="121"/>
  <c r="T43" i="121"/>
  <c r="S43" i="121"/>
  <c r="T47" i="121"/>
  <c r="S47" i="121"/>
  <c r="U47" i="121"/>
  <c r="T49" i="121"/>
  <c r="S49" i="121"/>
  <c r="S72" i="121"/>
  <c r="T72" i="121"/>
  <c r="U72" i="121"/>
  <c r="T85" i="121"/>
  <c r="S85" i="121"/>
  <c r="T87" i="121"/>
  <c r="S87" i="121"/>
  <c r="T89" i="121"/>
  <c r="S89" i="121"/>
  <c r="T91" i="121"/>
  <c r="S91" i="121"/>
  <c r="T93" i="121"/>
  <c r="S93" i="121"/>
  <c r="T95" i="121"/>
  <c r="S95" i="121"/>
  <c r="U95" i="121"/>
  <c r="T97" i="121"/>
  <c r="S97" i="121"/>
  <c r="T99" i="121"/>
  <c r="S99" i="121"/>
  <c r="U99" i="121"/>
  <c r="T101" i="121"/>
  <c r="S101" i="121"/>
  <c r="T103" i="121"/>
  <c r="S103" i="121"/>
  <c r="U103" i="121"/>
  <c r="T105" i="121"/>
  <c r="S105" i="121"/>
  <c r="T107" i="121"/>
  <c r="S107" i="121"/>
  <c r="U107" i="121"/>
  <c r="T109" i="121"/>
  <c r="S109" i="121"/>
  <c r="T111" i="121"/>
  <c r="S111" i="121"/>
  <c r="U111" i="121"/>
  <c r="S13" i="121"/>
  <c r="U13" i="121"/>
  <c r="T14" i="121"/>
  <c r="R27" i="121"/>
  <c r="S51" i="121"/>
  <c r="U51" i="121"/>
  <c r="S52" i="121"/>
  <c r="U52" i="121"/>
  <c r="O55" i="121"/>
  <c r="R55" i="121"/>
  <c r="S56" i="121"/>
  <c r="U56" i="121"/>
  <c r="T58" i="121"/>
  <c r="S58" i="121"/>
  <c r="U58" i="121"/>
  <c r="T60" i="121"/>
  <c r="S60" i="121"/>
  <c r="T62" i="121"/>
  <c r="S62" i="121"/>
  <c r="U62" i="121"/>
  <c r="T64" i="121"/>
  <c r="S64" i="121"/>
  <c r="T66" i="121"/>
  <c r="S66" i="121"/>
  <c r="U66" i="121"/>
  <c r="L115" i="121"/>
  <c r="O14" i="121"/>
  <c r="O20" i="121"/>
  <c r="T86" i="121"/>
  <c r="S86" i="121"/>
  <c r="T88" i="121"/>
  <c r="S88" i="121"/>
  <c r="U88" i="121"/>
  <c r="T90" i="121"/>
  <c r="S90" i="121"/>
  <c r="T92" i="121"/>
  <c r="S92" i="121"/>
  <c r="U92" i="121"/>
  <c r="T94" i="121"/>
  <c r="S94" i="121"/>
  <c r="T96" i="121"/>
  <c r="S96" i="121"/>
  <c r="U96" i="121"/>
  <c r="T98" i="121"/>
  <c r="S98" i="121"/>
  <c r="T100" i="121"/>
  <c r="S100" i="121"/>
  <c r="U100" i="121"/>
  <c r="T102" i="121"/>
  <c r="S102" i="121"/>
  <c r="T104" i="121"/>
  <c r="S104" i="121"/>
  <c r="U104" i="121"/>
  <c r="T106" i="121"/>
  <c r="S106" i="121"/>
  <c r="T108" i="121"/>
  <c r="S108" i="121"/>
  <c r="U108" i="121"/>
  <c r="T110" i="121"/>
  <c r="S110" i="121"/>
  <c r="T112" i="121"/>
  <c r="S112" i="121"/>
  <c r="U112" i="121"/>
  <c r="O53" i="121"/>
  <c r="R53" i="121"/>
  <c r="S54" i="121"/>
  <c r="U54" i="121"/>
  <c r="O57" i="121"/>
  <c r="R57" i="121"/>
  <c r="T59" i="121"/>
  <c r="S59" i="121"/>
  <c r="T61" i="121"/>
  <c r="S61" i="121"/>
  <c r="T63" i="121"/>
  <c r="S63" i="121"/>
  <c r="T65" i="121"/>
  <c r="S65" i="121"/>
  <c r="D115" i="121"/>
  <c r="H115" i="121"/>
  <c r="F115" i="121"/>
  <c r="J115" i="121"/>
  <c r="R73" i="121"/>
  <c r="O75" i="121"/>
  <c r="R75" i="121"/>
  <c r="O77" i="121"/>
  <c r="R77" i="121"/>
  <c r="O79" i="121"/>
  <c r="R79" i="121"/>
  <c r="O81" i="121"/>
  <c r="R81" i="121"/>
  <c r="O83" i="121"/>
  <c r="R83" i="121"/>
  <c r="G115" i="121"/>
  <c r="K113" i="121"/>
  <c r="K115" i="121"/>
  <c r="M115" i="121"/>
  <c r="N113" i="121"/>
  <c r="N115" i="121"/>
  <c r="O74" i="121"/>
  <c r="R74" i="121"/>
  <c r="O76" i="121"/>
  <c r="R76" i="121"/>
  <c r="O78" i="121"/>
  <c r="R78" i="121"/>
  <c r="O80" i="121"/>
  <c r="R80" i="121"/>
  <c r="O82" i="121"/>
  <c r="R82" i="121"/>
  <c r="O84" i="121"/>
  <c r="R84" i="121"/>
  <c r="E115" i="121"/>
  <c r="I115" i="121"/>
  <c r="S30" i="120"/>
  <c r="T30" i="120"/>
  <c r="S14" i="120"/>
  <c r="U14" i="120"/>
  <c r="T26" i="120"/>
  <c r="S26" i="120"/>
  <c r="S28" i="120"/>
  <c r="T28" i="120"/>
  <c r="S34" i="120"/>
  <c r="T34" i="120"/>
  <c r="S15" i="120"/>
  <c r="U15" i="120"/>
  <c r="S16" i="120"/>
  <c r="U16" i="120"/>
  <c r="T18" i="120"/>
  <c r="U18" i="120"/>
  <c r="R20" i="120"/>
  <c r="O27" i="120"/>
  <c r="N67" i="120"/>
  <c r="T29" i="120"/>
  <c r="U29" i="120"/>
  <c r="T33" i="120"/>
  <c r="U33" i="120"/>
  <c r="T38" i="120"/>
  <c r="S38" i="120"/>
  <c r="T40" i="120"/>
  <c r="T42" i="120"/>
  <c r="S42" i="120"/>
  <c r="U42" i="120"/>
  <c r="T44" i="120"/>
  <c r="S44" i="120"/>
  <c r="T46" i="120"/>
  <c r="S46" i="120"/>
  <c r="U46" i="120"/>
  <c r="T48" i="120"/>
  <c r="S48" i="120"/>
  <c r="T50" i="120"/>
  <c r="S50" i="120"/>
  <c r="U50" i="120"/>
  <c r="T52" i="120"/>
  <c r="S52" i="120"/>
  <c r="T54" i="120"/>
  <c r="S54" i="120"/>
  <c r="U54" i="120"/>
  <c r="T56" i="120"/>
  <c r="S56" i="120"/>
  <c r="T58" i="120"/>
  <c r="S58" i="120"/>
  <c r="U58" i="120"/>
  <c r="T60" i="120"/>
  <c r="S60" i="120"/>
  <c r="T62" i="120"/>
  <c r="S62" i="120"/>
  <c r="U62" i="120"/>
  <c r="T64" i="120"/>
  <c r="S64" i="120"/>
  <c r="T66" i="120"/>
  <c r="S66" i="120"/>
  <c r="U66" i="120"/>
  <c r="T74" i="120"/>
  <c r="S74" i="120"/>
  <c r="T76" i="120"/>
  <c r="S76" i="120"/>
  <c r="T78" i="120"/>
  <c r="S78" i="120"/>
  <c r="T80" i="120"/>
  <c r="S80" i="120"/>
  <c r="T35" i="120"/>
  <c r="U35" i="120"/>
  <c r="N20" i="120"/>
  <c r="T37" i="120"/>
  <c r="S37" i="120"/>
  <c r="T39" i="120"/>
  <c r="T41" i="120"/>
  <c r="S41" i="120"/>
  <c r="T43" i="120"/>
  <c r="S43" i="120"/>
  <c r="T45" i="120"/>
  <c r="S45" i="120"/>
  <c r="T47" i="120"/>
  <c r="S47" i="120"/>
  <c r="T49" i="120"/>
  <c r="S49" i="120"/>
  <c r="T51" i="120"/>
  <c r="S51" i="120"/>
  <c r="T53" i="120"/>
  <c r="S53" i="120"/>
  <c r="T55" i="120"/>
  <c r="S55" i="120"/>
  <c r="T57" i="120"/>
  <c r="S57" i="120"/>
  <c r="T59" i="120"/>
  <c r="S59" i="120"/>
  <c r="T61" i="120"/>
  <c r="S61" i="120"/>
  <c r="T63" i="120"/>
  <c r="S63" i="120"/>
  <c r="T65" i="120"/>
  <c r="S65" i="120"/>
  <c r="T72" i="120"/>
  <c r="S72" i="120"/>
  <c r="T75" i="120"/>
  <c r="S75" i="120"/>
  <c r="T77" i="120"/>
  <c r="S77" i="120"/>
  <c r="T79" i="120"/>
  <c r="S79" i="120"/>
  <c r="T81" i="120"/>
  <c r="S81" i="120"/>
  <c r="T89" i="120"/>
  <c r="S89" i="120"/>
  <c r="T91" i="120"/>
  <c r="S91" i="120"/>
  <c r="U91" i="120"/>
  <c r="T93" i="120"/>
  <c r="S93" i="120"/>
  <c r="T95" i="120"/>
  <c r="S95" i="120"/>
  <c r="U95" i="120"/>
  <c r="T97" i="120"/>
  <c r="S97" i="120"/>
  <c r="T99" i="120"/>
  <c r="S99" i="120"/>
  <c r="U99" i="120"/>
  <c r="T101" i="120"/>
  <c r="S101" i="120"/>
  <c r="T103" i="120"/>
  <c r="S103" i="120"/>
  <c r="U103" i="120"/>
  <c r="T105" i="120"/>
  <c r="S105" i="120"/>
  <c r="T107" i="120"/>
  <c r="S107" i="120"/>
  <c r="U107" i="120"/>
  <c r="T109" i="120"/>
  <c r="S109" i="120"/>
  <c r="T111" i="120"/>
  <c r="S111" i="120"/>
  <c r="U111" i="120"/>
  <c r="E115" i="120"/>
  <c r="I115" i="120"/>
  <c r="O73" i="120"/>
  <c r="F115" i="120"/>
  <c r="J115" i="120"/>
  <c r="T88" i="120"/>
  <c r="S88" i="120"/>
  <c r="T90" i="120"/>
  <c r="S90" i="120"/>
  <c r="T92" i="120"/>
  <c r="S92" i="120"/>
  <c r="T94" i="120"/>
  <c r="S94" i="120"/>
  <c r="T96" i="120"/>
  <c r="S96" i="120"/>
  <c r="T98" i="120"/>
  <c r="S98" i="120"/>
  <c r="U98" i="120"/>
  <c r="T100" i="120"/>
  <c r="S100" i="120"/>
  <c r="T102" i="120"/>
  <c r="S102" i="120"/>
  <c r="U102" i="120"/>
  <c r="T104" i="120"/>
  <c r="S104" i="120"/>
  <c r="T106" i="120"/>
  <c r="S106" i="120"/>
  <c r="U106" i="120"/>
  <c r="T108" i="120"/>
  <c r="S108" i="120"/>
  <c r="T110" i="120"/>
  <c r="S110" i="120"/>
  <c r="U110" i="120"/>
  <c r="T112" i="120"/>
  <c r="S112" i="120"/>
  <c r="G115" i="120"/>
  <c r="L115" i="120"/>
  <c r="K113" i="120"/>
  <c r="K115" i="120"/>
  <c r="O82" i="120"/>
  <c r="R82" i="120"/>
  <c r="O83" i="120"/>
  <c r="R83" i="120"/>
  <c r="O84" i="120"/>
  <c r="R84" i="120"/>
  <c r="O85" i="120"/>
  <c r="R85" i="120"/>
  <c r="O86" i="120"/>
  <c r="R86" i="120"/>
  <c r="D115" i="120"/>
  <c r="H115" i="120"/>
  <c r="M115" i="120"/>
  <c r="T30" i="119"/>
  <c r="S30" i="119"/>
  <c r="T34" i="119"/>
  <c r="S34" i="119"/>
  <c r="T38" i="119"/>
  <c r="S38" i="119"/>
  <c r="U38" i="119"/>
  <c r="T42" i="119"/>
  <c r="S42" i="119"/>
  <c r="T46" i="119"/>
  <c r="S46" i="119"/>
  <c r="U46" i="119"/>
  <c r="T50" i="119"/>
  <c r="S50" i="119"/>
  <c r="T54" i="119"/>
  <c r="S54" i="119"/>
  <c r="U54" i="119"/>
  <c r="T58" i="119"/>
  <c r="S58" i="119"/>
  <c r="T62" i="119"/>
  <c r="S62" i="119"/>
  <c r="U62" i="119"/>
  <c r="T66" i="119"/>
  <c r="S66" i="119"/>
  <c r="T90" i="119"/>
  <c r="S90" i="119"/>
  <c r="U90" i="119"/>
  <c r="T106" i="119"/>
  <c r="S106" i="119"/>
  <c r="U106" i="119"/>
  <c r="T82" i="119"/>
  <c r="S82" i="119"/>
  <c r="T26" i="119"/>
  <c r="S26" i="119"/>
  <c r="U26" i="119"/>
  <c r="T74" i="119"/>
  <c r="S74" i="119"/>
  <c r="T98" i="119"/>
  <c r="S98" i="119"/>
  <c r="U98" i="119"/>
  <c r="R73" i="119"/>
  <c r="T75" i="119"/>
  <c r="S75" i="119"/>
  <c r="U75" i="119"/>
  <c r="T78" i="119"/>
  <c r="S78" i="119"/>
  <c r="T83" i="119"/>
  <c r="S83" i="119"/>
  <c r="U83" i="119"/>
  <c r="T86" i="119"/>
  <c r="S86" i="119"/>
  <c r="T91" i="119"/>
  <c r="S91" i="119"/>
  <c r="U91" i="119"/>
  <c r="T94" i="119"/>
  <c r="S94" i="119"/>
  <c r="T99" i="119"/>
  <c r="S99" i="119"/>
  <c r="U99" i="119"/>
  <c r="T102" i="119"/>
  <c r="S102" i="119"/>
  <c r="T107" i="119"/>
  <c r="S107" i="119"/>
  <c r="U107" i="119"/>
  <c r="T110" i="119"/>
  <c r="S110" i="119"/>
  <c r="I115" i="119"/>
  <c r="O14" i="119"/>
  <c r="O20" i="119"/>
  <c r="U14" i="119"/>
  <c r="O28" i="119"/>
  <c r="R28" i="119"/>
  <c r="O43" i="119"/>
  <c r="R43" i="119"/>
  <c r="O51" i="119"/>
  <c r="R51" i="119"/>
  <c r="O55" i="119"/>
  <c r="R55" i="119"/>
  <c r="O63" i="119"/>
  <c r="R63" i="119"/>
  <c r="T16" i="119"/>
  <c r="U16" i="119"/>
  <c r="K67" i="119"/>
  <c r="O32" i="119"/>
  <c r="R32" i="119"/>
  <c r="O36" i="119"/>
  <c r="R36" i="119"/>
  <c r="O40" i="119"/>
  <c r="R40" i="119"/>
  <c r="O44" i="119"/>
  <c r="R44" i="119"/>
  <c r="O48" i="119"/>
  <c r="R48" i="119"/>
  <c r="O52" i="119"/>
  <c r="R52" i="119"/>
  <c r="O56" i="119"/>
  <c r="R56" i="119"/>
  <c r="O60" i="119"/>
  <c r="R60" i="119"/>
  <c r="O64" i="119"/>
  <c r="R64" i="119"/>
  <c r="O79" i="119"/>
  <c r="R79" i="119"/>
  <c r="O87" i="119"/>
  <c r="R87" i="119"/>
  <c r="O95" i="119"/>
  <c r="R95" i="119"/>
  <c r="O103" i="119"/>
  <c r="R103" i="119"/>
  <c r="O111" i="119"/>
  <c r="R111" i="119"/>
  <c r="G115" i="119"/>
  <c r="T17" i="119"/>
  <c r="U17" i="119"/>
  <c r="R20" i="119"/>
  <c r="O31" i="119"/>
  <c r="R31" i="119"/>
  <c r="O35" i="119"/>
  <c r="R35" i="119"/>
  <c r="O39" i="119"/>
  <c r="R39" i="119"/>
  <c r="O47" i="119"/>
  <c r="R47" i="119"/>
  <c r="O59" i="119"/>
  <c r="R59" i="119"/>
  <c r="T15" i="119"/>
  <c r="U15" i="119"/>
  <c r="T19" i="119"/>
  <c r="U19" i="119"/>
  <c r="O27" i="119"/>
  <c r="N67" i="119"/>
  <c r="O29" i="119"/>
  <c r="R29" i="119"/>
  <c r="O33" i="119"/>
  <c r="R33" i="119"/>
  <c r="O37" i="119"/>
  <c r="R37" i="119"/>
  <c r="O41" i="119"/>
  <c r="R41" i="119"/>
  <c r="O45" i="119"/>
  <c r="R45" i="119"/>
  <c r="O49" i="119"/>
  <c r="R49" i="119"/>
  <c r="O53" i="119"/>
  <c r="R53" i="119"/>
  <c r="O57" i="119"/>
  <c r="R57" i="119"/>
  <c r="O61" i="119"/>
  <c r="R61" i="119"/>
  <c r="O65" i="119"/>
  <c r="R65" i="119"/>
  <c r="O72" i="119"/>
  <c r="R72" i="119"/>
  <c r="N113" i="119"/>
  <c r="N115" i="119"/>
  <c r="H115" i="119"/>
  <c r="O76" i="119"/>
  <c r="R76" i="119"/>
  <c r="O80" i="119"/>
  <c r="R80" i="119"/>
  <c r="O84" i="119"/>
  <c r="R84" i="119"/>
  <c r="O88" i="119"/>
  <c r="R88" i="119"/>
  <c r="O92" i="119"/>
  <c r="R92" i="119"/>
  <c r="O96" i="119"/>
  <c r="R96" i="119"/>
  <c r="O100" i="119"/>
  <c r="R100" i="119"/>
  <c r="O104" i="119"/>
  <c r="R104" i="119"/>
  <c r="O108" i="119"/>
  <c r="R108" i="119"/>
  <c r="O112" i="119"/>
  <c r="R112" i="119"/>
  <c r="K113" i="119"/>
  <c r="K115" i="119"/>
  <c r="O77" i="119"/>
  <c r="R77" i="119"/>
  <c r="O81" i="119"/>
  <c r="R81" i="119"/>
  <c r="O85" i="119"/>
  <c r="R85" i="119"/>
  <c r="O89" i="119"/>
  <c r="R89" i="119"/>
  <c r="O93" i="119"/>
  <c r="R93" i="119"/>
  <c r="O97" i="119"/>
  <c r="R97" i="119"/>
  <c r="O101" i="119"/>
  <c r="R101" i="119"/>
  <c r="O105" i="119"/>
  <c r="R105" i="119"/>
  <c r="O109" i="119"/>
  <c r="R109" i="119"/>
  <c r="F115" i="119"/>
  <c r="J115" i="119"/>
  <c r="S30" i="118"/>
  <c r="T30" i="118"/>
  <c r="S34" i="118"/>
  <c r="T38" i="118"/>
  <c r="T40" i="118"/>
  <c r="S40" i="118"/>
  <c r="T42" i="118"/>
  <c r="S42" i="118"/>
  <c r="U42" i="118"/>
  <c r="T44" i="118"/>
  <c r="S44" i="118"/>
  <c r="T46" i="118"/>
  <c r="S46" i="118"/>
  <c r="U46" i="118"/>
  <c r="T48" i="118"/>
  <c r="S48" i="118"/>
  <c r="T50" i="118"/>
  <c r="S50" i="118"/>
  <c r="U50" i="118"/>
  <c r="T52" i="118"/>
  <c r="S52" i="118"/>
  <c r="T54" i="118"/>
  <c r="S54" i="118"/>
  <c r="U54" i="118"/>
  <c r="T56" i="118"/>
  <c r="S56" i="118"/>
  <c r="T58" i="118"/>
  <c r="S58" i="118"/>
  <c r="U58" i="118"/>
  <c r="T60" i="118"/>
  <c r="S60" i="118"/>
  <c r="T62" i="118"/>
  <c r="S62" i="118"/>
  <c r="U62" i="118"/>
  <c r="T64" i="118"/>
  <c r="S64" i="118"/>
  <c r="T66" i="118"/>
  <c r="S66" i="118"/>
  <c r="U66" i="118"/>
  <c r="S29" i="118"/>
  <c r="T29" i="118"/>
  <c r="U29" i="118"/>
  <c r="T26" i="118"/>
  <c r="S26" i="118"/>
  <c r="U26" i="118"/>
  <c r="S33" i="118"/>
  <c r="S35" i="118"/>
  <c r="T39" i="118"/>
  <c r="S39" i="118"/>
  <c r="U39" i="118"/>
  <c r="T41" i="118"/>
  <c r="S41" i="118"/>
  <c r="T43" i="118"/>
  <c r="S43" i="118"/>
  <c r="U43" i="118"/>
  <c r="T45" i="118"/>
  <c r="S45" i="118"/>
  <c r="T47" i="118"/>
  <c r="S47" i="118"/>
  <c r="U47" i="118"/>
  <c r="T49" i="118"/>
  <c r="S49" i="118"/>
  <c r="T51" i="118"/>
  <c r="S51" i="118"/>
  <c r="U51" i="118"/>
  <c r="T53" i="118"/>
  <c r="S53" i="118"/>
  <c r="T55" i="118"/>
  <c r="S55" i="118"/>
  <c r="U55" i="118"/>
  <c r="T57" i="118"/>
  <c r="S57" i="118"/>
  <c r="T59" i="118"/>
  <c r="S59" i="118"/>
  <c r="U59" i="118"/>
  <c r="T61" i="118"/>
  <c r="S61" i="118"/>
  <c r="T63" i="118"/>
  <c r="S63" i="118"/>
  <c r="U63" i="118"/>
  <c r="T65" i="118"/>
  <c r="S65" i="118"/>
  <c r="T74" i="118"/>
  <c r="S74" i="118"/>
  <c r="T78" i="118"/>
  <c r="S78" i="118"/>
  <c r="T19" i="118"/>
  <c r="U19" i="118"/>
  <c r="O27" i="118"/>
  <c r="N67" i="118"/>
  <c r="T31" i="118"/>
  <c r="U31" i="118"/>
  <c r="T88" i="118"/>
  <c r="S88" i="118"/>
  <c r="U88" i="118"/>
  <c r="T90" i="118"/>
  <c r="S90" i="118"/>
  <c r="U90" i="118"/>
  <c r="T92" i="118"/>
  <c r="S92" i="118"/>
  <c r="U92" i="118"/>
  <c r="T94" i="118"/>
  <c r="S94" i="118"/>
  <c r="U94" i="118"/>
  <c r="T96" i="118"/>
  <c r="S96" i="118"/>
  <c r="U96" i="118"/>
  <c r="T98" i="118"/>
  <c r="S98" i="118"/>
  <c r="U98" i="118"/>
  <c r="T100" i="118"/>
  <c r="S100" i="118"/>
  <c r="U100" i="118"/>
  <c r="T102" i="118"/>
  <c r="S102" i="118"/>
  <c r="U102" i="118"/>
  <c r="T104" i="118"/>
  <c r="S104" i="118"/>
  <c r="U104" i="118"/>
  <c r="T106" i="118"/>
  <c r="S106" i="118"/>
  <c r="U106" i="118"/>
  <c r="T108" i="118"/>
  <c r="S108" i="118"/>
  <c r="U108" i="118"/>
  <c r="T110" i="118"/>
  <c r="S110" i="118"/>
  <c r="U110" i="118"/>
  <c r="T112" i="118"/>
  <c r="S112" i="118"/>
  <c r="U112" i="118"/>
  <c r="L115" i="118"/>
  <c r="N113" i="118"/>
  <c r="N115" i="118"/>
  <c r="O73" i="118"/>
  <c r="T82" i="118"/>
  <c r="S82" i="118"/>
  <c r="U82" i="118"/>
  <c r="S14" i="118"/>
  <c r="S15" i="118"/>
  <c r="S16" i="118"/>
  <c r="S17" i="118"/>
  <c r="S20" i="118"/>
  <c r="U15" i="118"/>
  <c r="U16" i="118"/>
  <c r="U17" i="118"/>
  <c r="T18" i="118"/>
  <c r="U18" i="118"/>
  <c r="H115" i="118"/>
  <c r="S72" i="118"/>
  <c r="U72" i="118"/>
  <c r="T80" i="118"/>
  <c r="S80" i="118"/>
  <c r="T84" i="118"/>
  <c r="S84" i="118"/>
  <c r="T14" i="118"/>
  <c r="O28" i="118"/>
  <c r="R28" i="118"/>
  <c r="T87" i="118"/>
  <c r="S87" i="118"/>
  <c r="T89" i="118"/>
  <c r="S89" i="118"/>
  <c r="T91" i="118"/>
  <c r="S91" i="118"/>
  <c r="T93" i="118"/>
  <c r="S93" i="118"/>
  <c r="T95" i="118"/>
  <c r="S95" i="118"/>
  <c r="T97" i="118"/>
  <c r="S97" i="118"/>
  <c r="T99" i="118"/>
  <c r="S99" i="118"/>
  <c r="T101" i="118"/>
  <c r="S101" i="118"/>
  <c r="T103" i="118"/>
  <c r="S103" i="118"/>
  <c r="T105" i="118"/>
  <c r="S105" i="118"/>
  <c r="T107" i="118"/>
  <c r="S107" i="118"/>
  <c r="T109" i="118"/>
  <c r="S109" i="118"/>
  <c r="T111" i="118"/>
  <c r="S111" i="118"/>
  <c r="G115" i="118"/>
  <c r="O75" i="118"/>
  <c r="R75" i="118"/>
  <c r="O77" i="118"/>
  <c r="R77" i="118"/>
  <c r="O79" i="118"/>
  <c r="R79" i="118"/>
  <c r="O81" i="118"/>
  <c r="R81" i="118"/>
  <c r="O83" i="118"/>
  <c r="R83" i="118"/>
  <c r="O85" i="118"/>
  <c r="R85" i="118"/>
  <c r="M115" i="118"/>
  <c r="K113" i="118"/>
  <c r="O86" i="118"/>
  <c r="R86" i="118"/>
  <c r="E115" i="118"/>
  <c r="I115" i="118"/>
  <c r="T56" i="117"/>
  <c r="S56" i="117"/>
  <c r="T26" i="117"/>
  <c r="S26" i="117"/>
  <c r="U26" i="117"/>
  <c r="T44" i="117"/>
  <c r="S44" i="117"/>
  <c r="T48" i="117"/>
  <c r="S48" i="117"/>
  <c r="T52" i="117"/>
  <c r="S52" i="117"/>
  <c r="T58" i="117"/>
  <c r="S58" i="117"/>
  <c r="T62" i="117"/>
  <c r="S62" i="117"/>
  <c r="T66" i="117"/>
  <c r="S66" i="117"/>
  <c r="T45" i="117"/>
  <c r="S45" i="117"/>
  <c r="T47" i="117"/>
  <c r="S47" i="117"/>
  <c r="T49" i="117"/>
  <c r="S49" i="117"/>
  <c r="T51" i="117"/>
  <c r="S51" i="117"/>
  <c r="T53" i="117"/>
  <c r="S53" i="117"/>
  <c r="T55" i="117"/>
  <c r="S55" i="117"/>
  <c r="T57" i="117"/>
  <c r="S57" i="117"/>
  <c r="T59" i="117"/>
  <c r="S59" i="117"/>
  <c r="T61" i="117"/>
  <c r="S61" i="117"/>
  <c r="T63" i="117"/>
  <c r="S63" i="117"/>
  <c r="T65" i="117"/>
  <c r="S65" i="117"/>
  <c r="T46" i="117"/>
  <c r="S46" i="117"/>
  <c r="T50" i="117"/>
  <c r="S50" i="117"/>
  <c r="T54" i="117"/>
  <c r="S54" i="117"/>
  <c r="T60" i="117"/>
  <c r="S60" i="117"/>
  <c r="T64" i="117"/>
  <c r="S64" i="117"/>
  <c r="N113" i="117"/>
  <c r="O73" i="117"/>
  <c r="J115" i="117"/>
  <c r="S13" i="117"/>
  <c r="U13" i="117"/>
  <c r="O72" i="117"/>
  <c r="R72" i="117"/>
  <c r="T88" i="117"/>
  <c r="S88" i="117"/>
  <c r="T90" i="117"/>
  <c r="S90" i="117"/>
  <c r="U90" i="117"/>
  <c r="T92" i="117"/>
  <c r="S92" i="117"/>
  <c r="T94" i="117"/>
  <c r="S94" i="117"/>
  <c r="U94" i="117"/>
  <c r="T96" i="117"/>
  <c r="S96" i="117"/>
  <c r="T98" i="117"/>
  <c r="S98" i="117"/>
  <c r="U98" i="117"/>
  <c r="T100" i="117"/>
  <c r="S100" i="117"/>
  <c r="T102" i="117"/>
  <c r="S102" i="117"/>
  <c r="U102" i="117"/>
  <c r="T104" i="117"/>
  <c r="S104" i="117"/>
  <c r="T106" i="117"/>
  <c r="S106" i="117"/>
  <c r="U106" i="117"/>
  <c r="T108" i="117"/>
  <c r="S108" i="117"/>
  <c r="T110" i="117"/>
  <c r="S110" i="117"/>
  <c r="U110" i="117"/>
  <c r="T112" i="117"/>
  <c r="S112" i="117"/>
  <c r="L115" i="117"/>
  <c r="O27" i="117"/>
  <c r="N67" i="117"/>
  <c r="F115" i="117"/>
  <c r="O28" i="117"/>
  <c r="R28" i="117"/>
  <c r="O30" i="117"/>
  <c r="R30" i="117"/>
  <c r="O32" i="117"/>
  <c r="R32" i="117"/>
  <c r="H115" i="117"/>
  <c r="T80" i="117"/>
  <c r="S80" i="117"/>
  <c r="T84" i="117"/>
  <c r="S84" i="117"/>
  <c r="U84" i="117"/>
  <c r="K67" i="117"/>
  <c r="T89" i="117"/>
  <c r="S89" i="117"/>
  <c r="T91" i="117"/>
  <c r="S91" i="117"/>
  <c r="U91" i="117"/>
  <c r="T93" i="117"/>
  <c r="S93" i="117"/>
  <c r="T95" i="117"/>
  <c r="S95" i="117"/>
  <c r="U95" i="117"/>
  <c r="T97" i="117"/>
  <c r="S97" i="117"/>
  <c r="T99" i="117"/>
  <c r="S99" i="117"/>
  <c r="U99" i="117"/>
  <c r="T101" i="117"/>
  <c r="S101" i="117"/>
  <c r="T103" i="117"/>
  <c r="S103" i="117"/>
  <c r="U103" i="117"/>
  <c r="T105" i="117"/>
  <c r="S105" i="117"/>
  <c r="T107" i="117"/>
  <c r="S107" i="117"/>
  <c r="U107" i="117"/>
  <c r="T109" i="117"/>
  <c r="S109" i="117"/>
  <c r="T111" i="117"/>
  <c r="S111" i="117"/>
  <c r="U111" i="117"/>
  <c r="O85" i="117"/>
  <c r="R85" i="117"/>
  <c r="G115" i="117"/>
  <c r="O75" i="117"/>
  <c r="R75" i="117"/>
  <c r="O77" i="117"/>
  <c r="R77" i="117"/>
  <c r="O79" i="117"/>
  <c r="R79" i="117"/>
  <c r="R81" i="117"/>
  <c r="O83" i="117"/>
  <c r="R83" i="117"/>
  <c r="O86" i="117"/>
  <c r="R86" i="117"/>
  <c r="M115" i="117"/>
  <c r="K113" i="117"/>
  <c r="O87" i="117"/>
  <c r="R87" i="117"/>
  <c r="E115" i="117"/>
  <c r="I115" i="117"/>
  <c r="T28" i="116"/>
  <c r="S28" i="116"/>
  <c r="T32" i="116"/>
  <c r="S32" i="116"/>
  <c r="T26" i="116"/>
  <c r="S26" i="116"/>
  <c r="U26" i="116"/>
  <c r="T31" i="116"/>
  <c r="S31" i="116"/>
  <c r="T35" i="116"/>
  <c r="S35" i="116"/>
  <c r="U35" i="116"/>
  <c r="T30" i="116"/>
  <c r="S30" i="116"/>
  <c r="T34" i="116"/>
  <c r="S34" i="116"/>
  <c r="U34" i="116"/>
  <c r="T29" i="116"/>
  <c r="S29" i="116"/>
  <c r="U29" i="116"/>
  <c r="T33" i="116"/>
  <c r="S33" i="116"/>
  <c r="U33" i="116"/>
  <c r="T13" i="116"/>
  <c r="U13" i="116"/>
  <c r="O14" i="116"/>
  <c r="O20" i="116"/>
  <c r="U14" i="116"/>
  <c r="U20" i="116"/>
  <c r="K67" i="116"/>
  <c r="R36" i="116"/>
  <c r="R37" i="116"/>
  <c r="R38" i="116"/>
  <c r="R39" i="116"/>
  <c r="R40" i="116"/>
  <c r="R41" i="116"/>
  <c r="R42" i="116"/>
  <c r="R43" i="116"/>
  <c r="R44" i="116"/>
  <c r="R45" i="116"/>
  <c r="R46" i="116"/>
  <c r="R47" i="116"/>
  <c r="R48" i="116"/>
  <c r="R49" i="116"/>
  <c r="R50" i="116"/>
  <c r="R51" i="116"/>
  <c r="R52" i="116"/>
  <c r="R53" i="116"/>
  <c r="R54" i="116"/>
  <c r="R55" i="116"/>
  <c r="R56" i="116"/>
  <c r="R57" i="116"/>
  <c r="R58" i="116"/>
  <c r="R59" i="116"/>
  <c r="R60" i="116"/>
  <c r="R61" i="116"/>
  <c r="R62" i="116"/>
  <c r="R63" i="116"/>
  <c r="R64" i="116"/>
  <c r="R65" i="116"/>
  <c r="R66" i="116"/>
  <c r="T88" i="116"/>
  <c r="S88" i="116"/>
  <c r="T90" i="116"/>
  <c r="S90" i="116"/>
  <c r="U90" i="116"/>
  <c r="T92" i="116"/>
  <c r="S92" i="116"/>
  <c r="T94" i="116"/>
  <c r="S94" i="116"/>
  <c r="U94" i="116"/>
  <c r="T96" i="116"/>
  <c r="S96" i="116"/>
  <c r="T98" i="116"/>
  <c r="S98" i="116"/>
  <c r="U98" i="116"/>
  <c r="R73" i="116"/>
  <c r="O75" i="116"/>
  <c r="R75" i="116"/>
  <c r="O77" i="116"/>
  <c r="R77" i="116"/>
  <c r="O79" i="116"/>
  <c r="R79" i="116"/>
  <c r="K113" i="116"/>
  <c r="O86" i="116"/>
  <c r="R86" i="116"/>
  <c r="T89" i="116"/>
  <c r="S89" i="116"/>
  <c r="T91" i="116"/>
  <c r="S91" i="116"/>
  <c r="U91" i="116"/>
  <c r="T93" i="116"/>
  <c r="S93" i="116"/>
  <c r="T95" i="116"/>
  <c r="S95" i="116"/>
  <c r="U95" i="116"/>
  <c r="T97" i="116"/>
  <c r="S97" i="116"/>
  <c r="T99" i="116"/>
  <c r="S99" i="116"/>
  <c r="U99" i="116"/>
  <c r="T101" i="116"/>
  <c r="S101" i="116"/>
  <c r="T103" i="116"/>
  <c r="S103" i="116"/>
  <c r="U103" i="116"/>
  <c r="T105" i="116"/>
  <c r="S105" i="116"/>
  <c r="U105" i="116"/>
  <c r="T107" i="116"/>
  <c r="S107" i="116"/>
  <c r="U107" i="116"/>
  <c r="T109" i="116"/>
  <c r="S109" i="116"/>
  <c r="U109" i="116"/>
  <c r="T111" i="116"/>
  <c r="S111" i="116"/>
  <c r="U111" i="116"/>
  <c r="E115" i="116"/>
  <c r="I115" i="116"/>
  <c r="N113" i="116"/>
  <c r="N115" i="116"/>
  <c r="O74" i="116"/>
  <c r="R74" i="116"/>
  <c r="O76" i="116"/>
  <c r="R76" i="116"/>
  <c r="O78" i="116"/>
  <c r="R78" i="116"/>
  <c r="O80" i="116"/>
  <c r="R80" i="116"/>
  <c r="O82" i="116"/>
  <c r="R82" i="116"/>
  <c r="O83" i="116"/>
  <c r="R83" i="116"/>
  <c r="O84" i="116"/>
  <c r="R84" i="116"/>
  <c r="O85" i="116"/>
  <c r="R85" i="116"/>
  <c r="F115" i="116"/>
  <c r="J115" i="116"/>
  <c r="T100" i="116"/>
  <c r="S100" i="116"/>
  <c r="T102" i="116"/>
  <c r="S102" i="116"/>
  <c r="U102" i="116"/>
  <c r="T104" i="116"/>
  <c r="S104" i="116"/>
  <c r="T106" i="116"/>
  <c r="S106" i="116"/>
  <c r="U106" i="116"/>
  <c r="T108" i="116"/>
  <c r="S108" i="116"/>
  <c r="T110" i="116"/>
  <c r="S110" i="116"/>
  <c r="U110" i="116"/>
  <c r="T112" i="116"/>
  <c r="S112" i="116"/>
  <c r="G115" i="116"/>
  <c r="L115" i="116"/>
  <c r="O81" i="116"/>
  <c r="R81" i="116"/>
  <c r="O87" i="116"/>
  <c r="R87" i="116"/>
  <c r="D115" i="116"/>
  <c r="H115" i="116"/>
  <c r="M115" i="116"/>
  <c r="T30" i="115"/>
  <c r="S30" i="115"/>
  <c r="S32" i="115"/>
  <c r="T36" i="115"/>
  <c r="S36" i="115"/>
  <c r="T38" i="115"/>
  <c r="S38" i="115"/>
  <c r="U38" i="115"/>
  <c r="T40" i="115"/>
  <c r="S40" i="115"/>
  <c r="T42" i="115"/>
  <c r="S42" i="115"/>
  <c r="U42" i="115"/>
  <c r="T44" i="115"/>
  <c r="S44" i="115"/>
  <c r="T46" i="115"/>
  <c r="S46" i="115"/>
  <c r="U46" i="115"/>
  <c r="T48" i="115"/>
  <c r="S48" i="115"/>
  <c r="T50" i="115"/>
  <c r="S50" i="115"/>
  <c r="U50" i="115"/>
  <c r="T52" i="115"/>
  <c r="S52" i="115"/>
  <c r="T54" i="115"/>
  <c r="S54" i="115"/>
  <c r="U54" i="115"/>
  <c r="T56" i="115"/>
  <c r="S56" i="115"/>
  <c r="T58" i="115"/>
  <c r="S58" i="115"/>
  <c r="U58" i="115"/>
  <c r="T62" i="115"/>
  <c r="S62" i="115"/>
  <c r="T64" i="115"/>
  <c r="S64" i="115"/>
  <c r="U64" i="115"/>
  <c r="T66" i="115"/>
  <c r="S66" i="115"/>
  <c r="T60" i="115"/>
  <c r="S60" i="115"/>
  <c r="U60" i="115"/>
  <c r="T26" i="115"/>
  <c r="S26" i="115"/>
  <c r="T29" i="115"/>
  <c r="S29" i="115"/>
  <c r="T31" i="115"/>
  <c r="S31" i="115"/>
  <c r="T37" i="115"/>
  <c r="S37" i="115"/>
  <c r="T39" i="115"/>
  <c r="S39" i="115"/>
  <c r="U39" i="115"/>
  <c r="T41" i="115"/>
  <c r="S41" i="115"/>
  <c r="T43" i="115"/>
  <c r="S43" i="115"/>
  <c r="U43" i="115"/>
  <c r="T45" i="115"/>
  <c r="S45" i="115"/>
  <c r="T47" i="115"/>
  <c r="S47" i="115"/>
  <c r="U47" i="115"/>
  <c r="T49" i="115"/>
  <c r="S49" i="115"/>
  <c r="T51" i="115"/>
  <c r="S51" i="115"/>
  <c r="U51" i="115"/>
  <c r="T53" i="115"/>
  <c r="S53" i="115"/>
  <c r="T55" i="115"/>
  <c r="S55" i="115"/>
  <c r="U55" i="115"/>
  <c r="T57" i="115"/>
  <c r="S57" i="115"/>
  <c r="T59" i="115"/>
  <c r="S59" i="115"/>
  <c r="U59" i="115"/>
  <c r="T61" i="115"/>
  <c r="S61" i="115"/>
  <c r="T63" i="115"/>
  <c r="S63" i="115"/>
  <c r="T65" i="115"/>
  <c r="S65" i="115"/>
  <c r="T17" i="115"/>
  <c r="U17" i="115"/>
  <c r="R20" i="115"/>
  <c r="N113" i="115"/>
  <c r="O73" i="115"/>
  <c r="T78" i="115"/>
  <c r="S78" i="115"/>
  <c r="S79" i="115"/>
  <c r="U79" i="115"/>
  <c r="T86" i="115"/>
  <c r="S86" i="115"/>
  <c r="U86" i="115"/>
  <c r="T90" i="115"/>
  <c r="S90" i="115"/>
  <c r="T94" i="115"/>
  <c r="S94" i="115"/>
  <c r="U94" i="115"/>
  <c r="T98" i="115"/>
  <c r="S98" i="115"/>
  <c r="T102" i="115"/>
  <c r="S102" i="115"/>
  <c r="U102" i="115"/>
  <c r="T108" i="115"/>
  <c r="S108" i="115"/>
  <c r="L115" i="115"/>
  <c r="O14" i="115"/>
  <c r="O20" i="115"/>
  <c r="T16" i="115"/>
  <c r="U16" i="115"/>
  <c r="U20" i="115"/>
  <c r="T20" i="115"/>
  <c r="K67" i="115"/>
  <c r="U81" i="115"/>
  <c r="U85" i="115"/>
  <c r="H115" i="115"/>
  <c r="O28" i="115"/>
  <c r="R28" i="115"/>
  <c r="T82" i="115"/>
  <c r="S82" i="115"/>
  <c r="U82" i="115"/>
  <c r="S83" i="115"/>
  <c r="U83" i="115"/>
  <c r="S87" i="115"/>
  <c r="U87" i="115"/>
  <c r="T92" i="115"/>
  <c r="S92" i="115"/>
  <c r="U92" i="115"/>
  <c r="T96" i="115"/>
  <c r="S96" i="115"/>
  <c r="T100" i="115"/>
  <c r="S100" i="115"/>
  <c r="U100" i="115"/>
  <c r="T104" i="115"/>
  <c r="S104" i="115"/>
  <c r="T106" i="115"/>
  <c r="S106" i="115"/>
  <c r="U106" i="115"/>
  <c r="T110" i="115"/>
  <c r="S110" i="115"/>
  <c r="T112" i="115"/>
  <c r="S112" i="115"/>
  <c r="U112" i="115"/>
  <c r="S20" i="115"/>
  <c r="O27" i="115"/>
  <c r="N67" i="115"/>
  <c r="S72" i="115"/>
  <c r="U72" i="115"/>
  <c r="S76" i="115"/>
  <c r="T80" i="115"/>
  <c r="S80" i="115"/>
  <c r="U80" i="115"/>
  <c r="T84" i="115"/>
  <c r="S84" i="115"/>
  <c r="T88" i="115"/>
  <c r="S88" i="115"/>
  <c r="U88" i="115"/>
  <c r="T91" i="115"/>
  <c r="S91" i="115"/>
  <c r="T93" i="115"/>
  <c r="S93" i="115"/>
  <c r="U93" i="115"/>
  <c r="T95" i="115"/>
  <c r="S95" i="115"/>
  <c r="T97" i="115"/>
  <c r="S97" i="115"/>
  <c r="U97" i="115"/>
  <c r="T99" i="115"/>
  <c r="S99" i="115"/>
  <c r="T101" i="115"/>
  <c r="S101" i="115"/>
  <c r="U101" i="115"/>
  <c r="T103" i="115"/>
  <c r="S103" i="115"/>
  <c r="T105" i="115"/>
  <c r="S105" i="115"/>
  <c r="U105" i="115"/>
  <c r="T107" i="115"/>
  <c r="S107" i="115"/>
  <c r="T109" i="115"/>
  <c r="S109" i="115"/>
  <c r="U109" i="115"/>
  <c r="T111" i="115"/>
  <c r="S111" i="115"/>
  <c r="G115" i="115"/>
  <c r="O89" i="115"/>
  <c r="R89" i="115"/>
  <c r="M115" i="115"/>
  <c r="K113" i="115"/>
  <c r="K115" i="115"/>
  <c r="E115" i="115"/>
  <c r="I115" i="115"/>
  <c r="O20" i="114"/>
  <c r="T46" i="114"/>
  <c r="S46" i="114"/>
  <c r="T48" i="114"/>
  <c r="S48" i="114"/>
  <c r="T50" i="114"/>
  <c r="S50" i="114"/>
  <c r="T52" i="114"/>
  <c r="S52" i="114"/>
  <c r="T54" i="114"/>
  <c r="S54" i="114"/>
  <c r="U54" i="114"/>
  <c r="T56" i="114"/>
  <c r="S56" i="114"/>
  <c r="T58" i="114"/>
  <c r="S58" i="114"/>
  <c r="U58" i="114"/>
  <c r="T60" i="114"/>
  <c r="S60" i="114"/>
  <c r="T62" i="114"/>
  <c r="S62" i="114"/>
  <c r="U62" i="114"/>
  <c r="T64" i="114"/>
  <c r="S64" i="114"/>
  <c r="T66" i="114"/>
  <c r="S66" i="114"/>
  <c r="U66" i="114"/>
  <c r="T89" i="114"/>
  <c r="N20" i="114"/>
  <c r="T26" i="114"/>
  <c r="S26" i="114"/>
  <c r="U26" i="114"/>
  <c r="S28" i="114"/>
  <c r="T29" i="114"/>
  <c r="S29" i="114"/>
  <c r="T30" i="114"/>
  <c r="S30" i="114"/>
  <c r="T31" i="114"/>
  <c r="T32" i="114"/>
  <c r="S32" i="114"/>
  <c r="T33" i="114"/>
  <c r="S33" i="114"/>
  <c r="T35" i="114"/>
  <c r="T37" i="114"/>
  <c r="S37" i="114"/>
  <c r="T40" i="114"/>
  <c r="S40" i="114"/>
  <c r="T41" i="114"/>
  <c r="S41" i="114"/>
  <c r="T42" i="114"/>
  <c r="S42" i="114"/>
  <c r="T43" i="114"/>
  <c r="S43" i="114"/>
  <c r="T44" i="114"/>
  <c r="S44" i="114"/>
  <c r="U44" i="114"/>
  <c r="T45" i="114"/>
  <c r="S45" i="114"/>
  <c r="T76" i="114"/>
  <c r="S76" i="114"/>
  <c r="T78" i="114"/>
  <c r="S78" i="114"/>
  <c r="T47" i="114"/>
  <c r="S47" i="114"/>
  <c r="T49" i="114"/>
  <c r="S49" i="114"/>
  <c r="U49" i="114"/>
  <c r="T51" i="114"/>
  <c r="S51" i="114"/>
  <c r="T53" i="114"/>
  <c r="S53" i="114"/>
  <c r="U53" i="114"/>
  <c r="T55" i="114"/>
  <c r="S55" i="114"/>
  <c r="T57" i="114"/>
  <c r="S57" i="114"/>
  <c r="U57" i="114"/>
  <c r="T59" i="114"/>
  <c r="S59" i="114"/>
  <c r="T61" i="114"/>
  <c r="S61" i="114"/>
  <c r="U61" i="114"/>
  <c r="T63" i="114"/>
  <c r="S63" i="114"/>
  <c r="T65" i="114"/>
  <c r="S65" i="114"/>
  <c r="U65" i="114"/>
  <c r="T72" i="114"/>
  <c r="S72" i="114"/>
  <c r="U15" i="114"/>
  <c r="U16" i="114"/>
  <c r="U17" i="114"/>
  <c r="U18" i="114"/>
  <c r="U19" i="114"/>
  <c r="S75" i="114"/>
  <c r="T91" i="114"/>
  <c r="S91" i="114"/>
  <c r="U91" i="114"/>
  <c r="T95" i="114"/>
  <c r="S95" i="114"/>
  <c r="U95" i="114"/>
  <c r="T99" i="114"/>
  <c r="S99" i="114"/>
  <c r="U99" i="114"/>
  <c r="T105" i="114"/>
  <c r="S105" i="114"/>
  <c r="U105" i="114"/>
  <c r="T109" i="114"/>
  <c r="S109" i="114"/>
  <c r="U109" i="114"/>
  <c r="O73" i="114"/>
  <c r="F115" i="114"/>
  <c r="J115" i="114"/>
  <c r="R20" i="114"/>
  <c r="N67" i="114"/>
  <c r="T90" i="114"/>
  <c r="T92" i="114"/>
  <c r="S92" i="114"/>
  <c r="T94" i="114"/>
  <c r="S94" i="114"/>
  <c r="T96" i="114"/>
  <c r="S96" i="114"/>
  <c r="T98" i="114"/>
  <c r="S98" i="114"/>
  <c r="T100" i="114"/>
  <c r="S100" i="114"/>
  <c r="T102" i="114"/>
  <c r="S102" i="114"/>
  <c r="T104" i="114"/>
  <c r="S104" i="114"/>
  <c r="T106" i="114"/>
  <c r="S106" i="114"/>
  <c r="T108" i="114"/>
  <c r="S108" i="114"/>
  <c r="T110" i="114"/>
  <c r="S110" i="114"/>
  <c r="T112" i="114"/>
  <c r="S112" i="114"/>
  <c r="G115" i="114"/>
  <c r="L115" i="114"/>
  <c r="T93" i="114"/>
  <c r="S93" i="114"/>
  <c r="U93" i="114"/>
  <c r="T97" i="114"/>
  <c r="S97" i="114"/>
  <c r="U97" i="114"/>
  <c r="T101" i="114"/>
  <c r="S101" i="114"/>
  <c r="U101" i="114"/>
  <c r="T103" i="114"/>
  <c r="S103" i="114"/>
  <c r="U103" i="114"/>
  <c r="T107" i="114"/>
  <c r="S107" i="114"/>
  <c r="U107" i="114"/>
  <c r="T111" i="114"/>
  <c r="S111" i="114"/>
  <c r="U111" i="114"/>
  <c r="K113" i="114"/>
  <c r="D115" i="114"/>
  <c r="H115" i="114"/>
  <c r="M115" i="114"/>
  <c r="T29" i="113"/>
  <c r="S29" i="113"/>
  <c r="T31" i="113"/>
  <c r="S31" i="113"/>
  <c r="T33" i="113"/>
  <c r="S33" i="113"/>
  <c r="T37" i="113"/>
  <c r="S37" i="113"/>
  <c r="U37" i="113"/>
  <c r="T39" i="113"/>
  <c r="S39" i="113"/>
  <c r="T41" i="113"/>
  <c r="S41" i="113"/>
  <c r="U41" i="113"/>
  <c r="T43" i="113"/>
  <c r="S43" i="113"/>
  <c r="T45" i="113"/>
  <c r="S45" i="113"/>
  <c r="U45" i="113"/>
  <c r="T47" i="113"/>
  <c r="S47" i="113"/>
  <c r="O20" i="113"/>
  <c r="T26" i="113"/>
  <c r="S26" i="113"/>
  <c r="T28" i="113"/>
  <c r="S28" i="113"/>
  <c r="T30" i="113"/>
  <c r="S30" i="113"/>
  <c r="T32" i="113"/>
  <c r="S32" i="113"/>
  <c r="T34" i="113"/>
  <c r="S34" i="113"/>
  <c r="T36" i="113"/>
  <c r="S36" i="113"/>
  <c r="U36" i="113"/>
  <c r="T38" i="113"/>
  <c r="S38" i="113"/>
  <c r="T40" i="113"/>
  <c r="S40" i="113"/>
  <c r="U40" i="113"/>
  <c r="T42" i="113"/>
  <c r="S42" i="113"/>
  <c r="T44" i="113"/>
  <c r="S44" i="113"/>
  <c r="U44" i="113"/>
  <c r="T46" i="113"/>
  <c r="S46" i="113"/>
  <c r="S48" i="113"/>
  <c r="T48" i="113"/>
  <c r="T75" i="113"/>
  <c r="S75" i="113"/>
  <c r="J115" i="113"/>
  <c r="U14" i="113"/>
  <c r="U20" i="113"/>
  <c r="T49" i="113"/>
  <c r="S49" i="113"/>
  <c r="T50" i="113"/>
  <c r="S50" i="113"/>
  <c r="U50" i="113"/>
  <c r="T51" i="113"/>
  <c r="S51" i="113"/>
  <c r="T52" i="113"/>
  <c r="S52" i="113"/>
  <c r="U52" i="113"/>
  <c r="T53" i="113"/>
  <c r="S53" i="113"/>
  <c r="T54" i="113"/>
  <c r="S54" i="113"/>
  <c r="U54" i="113"/>
  <c r="T55" i="113"/>
  <c r="S55" i="113"/>
  <c r="T56" i="113"/>
  <c r="S56" i="113"/>
  <c r="U56" i="113"/>
  <c r="T57" i="113"/>
  <c r="S57" i="113"/>
  <c r="T58" i="113"/>
  <c r="S58" i="113"/>
  <c r="U58" i="113"/>
  <c r="T59" i="113"/>
  <c r="S59" i="113"/>
  <c r="T60" i="113"/>
  <c r="S60" i="113"/>
  <c r="U60" i="113"/>
  <c r="T61" i="113"/>
  <c r="S61" i="113"/>
  <c r="T62" i="113"/>
  <c r="S62" i="113"/>
  <c r="U62" i="113"/>
  <c r="T63" i="113"/>
  <c r="S63" i="113"/>
  <c r="T64" i="113"/>
  <c r="S64" i="113"/>
  <c r="U64" i="113"/>
  <c r="T65" i="113"/>
  <c r="S65" i="113"/>
  <c r="T66" i="113"/>
  <c r="S66" i="113"/>
  <c r="U66" i="113"/>
  <c r="T72" i="113"/>
  <c r="S72" i="113"/>
  <c r="S86" i="113"/>
  <c r="T86" i="113"/>
  <c r="T88" i="113"/>
  <c r="S88" i="113"/>
  <c r="T90" i="113"/>
  <c r="S90" i="113"/>
  <c r="U90" i="113"/>
  <c r="T92" i="113"/>
  <c r="S92" i="113"/>
  <c r="T94" i="113"/>
  <c r="S94" i="113"/>
  <c r="U94" i="113"/>
  <c r="T96" i="113"/>
  <c r="S96" i="113"/>
  <c r="T98" i="113"/>
  <c r="S98" i="113"/>
  <c r="U98" i="113"/>
  <c r="T100" i="113"/>
  <c r="S100" i="113"/>
  <c r="T102" i="113"/>
  <c r="S102" i="113"/>
  <c r="U102" i="113"/>
  <c r="T104" i="113"/>
  <c r="S104" i="113"/>
  <c r="T106" i="113"/>
  <c r="S106" i="113"/>
  <c r="U106" i="113"/>
  <c r="T108" i="113"/>
  <c r="S108" i="113"/>
  <c r="T110" i="113"/>
  <c r="S110" i="113"/>
  <c r="U110" i="113"/>
  <c r="T112" i="113"/>
  <c r="S112" i="113"/>
  <c r="L115" i="113"/>
  <c r="F115" i="113"/>
  <c r="R20" i="113"/>
  <c r="K113" i="113"/>
  <c r="S84" i="113"/>
  <c r="T84" i="113"/>
  <c r="T85" i="113"/>
  <c r="U85" i="113"/>
  <c r="O27" i="113"/>
  <c r="H115" i="113"/>
  <c r="T87" i="113"/>
  <c r="S87" i="113"/>
  <c r="T89" i="113"/>
  <c r="S89" i="113"/>
  <c r="U89" i="113"/>
  <c r="T91" i="113"/>
  <c r="S91" i="113"/>
  <c r="T93" i="113"/>
  <c r="S93" i="113"/>
  <c r="U93" i="113"/>
  <c r="T95" i="113"/>
  <c r="S95" i="113"/>
  <c r="T97" i="113"/>
  <c r="S97" i="113"/>
  <c r="U97" i="113"/>
  <c r="T99" i="113"/>
  <c r="S99" i="113"/>
  <c r="T101" i="113"/>
  <c r="S101" i="113"/>
  <c r="U101" i="113"/>
  <c r="T103" i="113"/>
  <c r="S103" i="113"/>
  <c r="T105" i="113"/>
  <c r="S105" i="113"/>
  <c r="U105" i="113"/>
  <c r="T107" i="113"/>
  <c r="S107" i="113"/>
  <c r="T109" i="113"/>
  <c r="S109" i="113"/>
  <c r="U109" i="113"/>
  <c r="T111" i="113"/>
  <c r="S111" i="113"/>
  <c r="O74" i="113"/>
  <c r="R74" i="113"/>
  <c r="O76" i="113"/>
  <c r="R76" i="113"/>
  <c r="O78" i="113"/>
  <c r="R78" i="113"/>
  <c r="O80" i="113"/>
  <c r="R80" i="113"/>
  <c r="O82" i="113"/>
  <c r="R82" i="113"/>
  <c r="G115" i="113"/>
  <c r="O73" i="113"/>
  <c r="M115" i="113"/>
  <c r="O77" i="113"/>
  <c r="R77" i="113"/>
  <c r="O79" i="113"/>
  <c r="R79" i="113"/>
  <c r="O81" i="113"/>
  <c r="R81" i="113"/>
  <c r="O83" i="113"/>
  <c r="R83" i="113"/>
  <c r="E115" i="113"/>
  <c r="I115" i="113"/>
  <c r="T36" i="112"/>
  <c r="S36" i="112"/>
  <c r="T40" i="112"/>
  <c r="S40" i="112"/>
  <c r="T44" i="112"/>
  <c r="S44" i="112"/>
  <c r="T48" i="112"/>
  <c r="S48" i="112"/>
  <c r="T50" i="112"/>
  <c r="S50" i="112"/>
  <c r="T52" i="112"/>
  <c r="S52" i="112"/>
  <c r="T54" i="112"/>
  <c r="S54" i="112"/>
  <c r="T56" i="112"/>
  <c r="S56" i="112"/>
  <c r="T58" i="112"/>
  <c r="S58" i="112"/>
  <c r="T60" i="112"/>
  <c r="S60" i="112"/>
  <c r="T62" i="112"/>
  <c r="S62" i="112"/>
  <c r="T64" i="112"/>
  <c r="S64" i="112"/>
  <c r="T66" i="112"/>
  <c r="S66" i="112"/>
  <c r="T106" i="112"/>
  <c r="S106" i="112"/>
  <c r="S26" i="112"/>
  <c r="T26" i="112"/>
  <c r="U26" i="112"/>
  <c r="T35" i="112"/>
  <c r="S35" i="112"/>
  <c r="T39" i="112"/>
  <c r="S39" i="112"/>
  <c r="T43" i="112"/>
  <c r="S43" i="112"/>
  <c r="T47" i="112"/>
  <c r="S47" i="112"/>
  <c r="T98" i="112"/>
  <c r="S98" i="112"/>
  <c r="T30" i="112"/>
  <c r="S30" i="112"/>
  <c r="T34" i="112"/>
  <c r="S34" i="112"/>
  <c r="T38" i="112"/>
  <c r="S38" i="112"/>
  <c r="T42" i="112"/>
  <c r="S42" i="112"/>
  <c r="T46" i="112"/>
  <c r="S46" i="112"/>
  <c r="T90" i="112"/>
  <c r="S90" i="112"/>
  <c r="T33" i="112"/>
  <c r="S33" i="112"/>
  <c r="T37" i="112"/>
  <c r="S37" i="112"/>
  <c r="U37" i="112"/>
  <c r="T41" i="112"/>
  <c r="S41" i="112"/>
  <c r="T45" i="112"/>
  <c r="S45" i="112"/>
  <c r="U45" i="112"/>
  <c r="S72" i="112"/>
  <c r="T72" i="112"/>
  <c r="U72" i="112"/>
  <c r="T82" i="112"/>
  <c r="S82" i="112"/>
  <c r="U82" i="112"/>
  <c r="T73" i="112"/>
  <c r="S73" i="112"/>
  <c r="T75" i="112"/>
  <c r="S75" i="112"/>
  <c r="S77" i="112"/>
  <c r="U77" i="112"/>
  <c r="T78" i="112"/>
  <c r="S78" i="112"/>
  <c r="T83" i="112"/>
  <c r="S83" i="112"/>
  <c r="T86" i="112"/>
  <c r="S86" i="112"/>
  <c r="T91" i="112"/>
  <c r="S91" i="112"/>
  <c r="U91" i="112"/>
  <c r="T94" i="112"/>
  <c r="S94" i="112"/>
  <c r="T99" i="112"/>
  <c r="S99" i="112"/>
  <c r="S101" i="112"/>
  <c r="U101" i="112"/>
  <c r="T102" i="112"/>
  <c r="S102" i="112"/>
  <c r="U102" i="112"/>
  <c r="T107" i="112"/>
  <c r="S107" i="112"/>
  <c r="T110" i="112"/>
  <c r="S110" i="112"/>
  <c r="U110" i="112"/>
  <c r="I115" i="112"/>
  <c r="S13" i="112"/>
  <c r="U13" i="112"/>
  <c r="O14" i="112"/>
  <c r="O20" i="112"/>
  <c r="U14" i="112"/>
  <c r="U20" i="112"/>
  <c r="K67" i="112"/>
  <c r="O49" i="112"/>
  <c r="R49" i="112"/>
  <c r="O51" i="112"/>
  <c r="R51" i="112"/>
  <c r="O53" i="112"/>
  <c r="R53" i="112"/>
  <c r="O55" i="112"/>
  <c r="R55" i="112"/>
  <c r="O57" i="112"/>
  <c r="R57" i="112"/>
  <c r="O59" i="112"/>
  <c r="R59" i="112"/>
  <c r="O61" i="112"/>
  <c r="R61" i="112"/>
  <c r="O63" i="112"/>
  <c r="R63" i="112"/>
  <c r="O65" i="112"/>
  <c r="R65" i="112"/>
  <c r="O79" i="112"/>
  <c r="R79" i="112"/>
  <c r="O87" i="112"/>
  <c r="R87" i="112"/>
  <c r="O95" i="112"/>
  <c r="R95" i="112"/>
  <c r="S97" i="112"/>
  <c r="U97" i="112"/>
  <c r="O103" i="112"/>
  <c r="R103" i="112"/>
  <c r="S105" i="112"/>
  <c r="U105" i="112"/>
  <c r="O111" i="112"/>
  <c r="R111" i="112"/>
  <c r="G115" i="112"/>
  <c r="R27" i="112"/>
  <c r="N67" i="112"/>
  <c r="S85" i="112"/>
  <c r="U85" i="112"/>
  <c r="S93" i="112"/>
  <c r="U93" i="112"/>
  <c r="S81" i="112"/>
  <c r="U81" i="112"/>
  <c r="S89" i="112"/>
  <c r="U89" i="112"/>
  <c r="H115" i="112"/>
  <c r="K113" i="112"/>
  <c r="O76" i="112"/>
  <c r="R76" i="112"/>
  <c r="O80" i="112"/>
  <c r="R80" i="112"/>
  <c r="O84" i="112"/>
  <c r="R84" i="112"/>
  <c r="O88" i="112"/>
  <c r="R88" i="112"/>
  <c r="O92" i="112"/>
  <c r="R92" i="112"/>
  <c r="O96" i="112"/>
  <c r="R96" i="112"/>
  <c r="O100" i="112"/>
  <c r="R100" i="112"/>
  <c r="O104" i="112"/>
  <c r="R104" i="112"/>
  <c r="O108" i="112"/>
  <c r="R108" i="112"/>
  <c r="O112" i="112"/>
  <c r="R112" i="112"/>
  <c r="N113" i="112"/>
  <c r="O109" i="112"/>
  <c r="R109" i="112"/>
  <c r="F115" i="112"/>
  <c r="J115" i="112"/>
  <c r="T46" i="111"/>
  <c r="S46" i="111"/>
  <c r="T62" i="111"/>
  <c r="S62" i="111"/>
  <c r="U62" i="111"/>
  <c r="T74" i="111"/>
  <c r="S74" i="111"/>
  <c r="T106" i="111"/>
  <c r="S106" i="111"/>
  <c r="U106" i="111"/>
  <c r="S14" i="111"/>
  <c r="U14" i="111"/>
  <c r="T20" i="111"/>
  <c r="S29" i="111"/>
  <c r="U29" i="111"/>
  <c r="T34" i="111"/>
  <c r="S34" i="111"/>
  <c r="U34" i="111"/>
  <c r="T50" i="111"/>
  <c r="S50" i="111"/>
  <c r="T66" i="111"/>
  <c r="S66" i="111"/>
  <c r="U66" i="111"/>
  <c r="T76" i="111"/>
  <c r="S76" i="111"/>
  <c r="T78" i="111"/>
  <c r="S78" i="111"/>
  <c r="U78" i="111"/>
  <c r="T80" i="111"/>
  <c r="S80" i="111"/>
  <c r="T82" i="111"/>
  <c r="S82" i="111"/>
  <c r="U82" i="111"/>
  <c r="T26" i="111"/>
  <c r="S26" i="111"/>
  <c r="T42" i="111"/>
  <c r="S42" i="111"/>
  <c r="U42" i="111"/>
  <c r="T58" i="111"/>
  <c r="S58" i="111"/>
  <c r="T98" i="111"/>
  <c r="S98" i="111"/>
  <c r="U98" i="111"/>
  <c r="S18" i="111"/>
  <c r="U18" i="111"/>
  <c r="S31" i="111"/>
  <c r="U31" i="111"/>
  <c r="T38" i="111"/>
  <c r="S38" i="111"/>
  <c r="T54" i="111"/>
  <c r="S54" i="111"/>
  <c r="T90" i="111"/>
  <c r="S90" i="111"/>
  <c r="U90" i="111"/>
  <c r="S41" i="111"/>
  <c r="U41" i="111"/>
  <c r="T99" i="111"/>
  <c r="S99" i="111"/>
  <c r="T110" i="111"/>
  <c r="S110" i="111"/>
  <c r="U110" i="111"/>
  <c r="S15" i="111"/>
  <c r="U15" i="111"/>
  <c r="S16" i="111"/>
  <c r="U16" i="111"/>
  <c r="S17" i="111"/>
  <c r="U17" i="111"/>
  <c r="S19" i="111"/>
  <c r="U19" i="111"/>
  <c r="O28" i="111"/>
  <c r="R28" i="111"/>
  <c r="O30" i="111"/>
  <c r="R30" i="111"/>
  <c r="O32" i="111"/>
  <c r="R32" i="111"/>
  <c r="S33" i="111"/>
  <c r="O35" i="111"/>
  <c r="R35" i="111"/>
  <c r="S37" i="111"/>
  <c r="U37" i="111"/>
  <c r="O39" i="111"/>
  <c r="R39" i="111"/>
  <c r="O43" i="111"/>
  <c r="R43" i="111"/>
  <c r="S45" i="111"/>
  <c r="O47" i="111"/>
  <c r="R47" i="111"/>
  <c r="S49" i="111"/>
  <c r="O51" i="111"/>
  <c r="R51" i="111"/>
  <c r="S53" i="111"/>
  <c r="U53" i="111"/>
  <c r="O55" i="111"/>
  <c r="R55" i="111"/>
  <c r="S57" i="111"/>
  <c r="U57" i="111"/>
  <c r="O59" i="111"/>
  <c r="R59" i="111"/>
  <c r="S61" i="111"/>
  <c r="U61" i="111"/>
  <c r="O63" i="111"/>
  <c r="R63" i="111"/>
  <c r="S65" i="111"/>
  <c r="U72" i="111"/>
  <c r="R20" i="111"/>
  <c r="U45" i="111"/>
  <c r="U65" i="111"/>
  <c r="R73" i="111"/>
  <c r="T83" i="111"/>
  <c r="S83" i="111"/>
  <c r="U83" i="111"/>
  <c r="T91" i="111"/>
  <c r="S91" i="111"/>
  <c r="T102" i="111"/>
  <c r="S102" i="111"/>
  <c r="U102" i="111"/>
  <c r="T107" i="111"/>
  <c r="S107" i="111"/>
  <c r="S13" i="111"/>
  <c r="U13" i="111"/>
  <c r="K67" i="111"/>
  <c r="O36" i="111"/>
  <c r="R36" i="111"/>
  <c r="O40" i="111"/>
  <c r="R40" i="111"/>
  <c r="O44" i="111"/>
  <c r="R44" i="111"/>
  <c r="O48" i="111"/>
  <c r="R48" i="111"/>
  <c r="O52" i="111"/>
  <c r="R52" i="111"/>
  <c r="O56" i="111"/>
  <c r="R56" i="111"/>
  <c r="O60" i="111"/>
  <c r="R60" i="111"/>
  <c r="O64" i="111"/>
  <c r="R64" i="111"/>
  <c r="O87" i="111"/>
  <c r="R87" i="111"/>
  <c r="O95" i="111"/>
  <c r="R95" i="111"/>
  <c r="O103" i="111"/>
  <c r="R103" i="111"/>
  <c r="O111" i="111"/>
  <c r="R111" i="111"/>
  <c r="G115" i="111"/>
  <c r="U33" i="111"/>
  <c r="U49" i="111"/>
  <c r="T86" i="111"/>
  <c r="S86" i="111"/>
  <c r="T94" i="111"/>
  <c r="S94" i="111"/>
  <c r="I115" i="111"/>
  <c r="O14" i="111"/>
  <c r="O20" i="111"/>
  <c r="O27" i="111"/>
  <c r="N67" i="111"/>
  <c r="N113" i="111"/>
  <c r="N115" i="111"/>
  <c r="H115" i="111"/>
  <c r="O75" i="111"/>
  <c r="R75" i="111"/>
  <c r="O77" i="111"/>
  <c r="R77" i="111"/>
  <c r="O79" i="111"/>
  <c r="R79" i="111"/>
  <c r="O81" i="111"/>
  <c r="R81" i="111"/>
  <c r="O84" i="111"/>
  <c r="R84" i="111"/>
  <c r="O88" i="111"/>
  <c r="R88" i="111"/>
  <c r="O92" i="111"/>
  <c r="R92" i="111"/>
  <c r="O96" i="111"/>
  <c r="R96" i="111"/>
  <c r="O100" i="111"/>
  <c r="R100" i="111"/>
  <c r="O104" i="111"/>
  <c r="R104" i="111"/>
  <c r="O108" i="111"/>
  <c r="R108" i="111"/>
  <c r="O112" i="111"/>
  <c r="R112" i="111"/>
  <c r="K113" i="111"/>
  <c r="K115" i="111"/>
  <c r="O85" i="111"/>
  <c r="R85" i="111"/>
  <c r="O89" i="111"/>
  <c r="R89" i="111"/>
  <c r="O93" i="111"/>
  <c r="R93" i="111"/>
  <c r="O97" i="111"/>
  <c r="R97" i="111"/>
  <c r="O101" i="111"/>
  <c r="R101" i="111"/>
  <c r="O105" i="111"/>
  <c r="R105" i="111"/>
  <c r="O109" i="111"/>
  <c r="R109" i="111"/>
  <c r="F115" i="111"/>
  <c r="J115" i="111"/>
  <c r="T33" i="110"/>
  <c r="S33" i="110"/>
  <c r="U33" i="110"/>
  <c r="T31" i="110"/>
  <c r="S31" i="110"/>
  <c r="T35" i="110"/>
  <c r="S35" i="110"/>
  <c r="S40" i="110"/>
  <c r="T51" i="110"/>
  <c r="S51" i="110"/>
  <c r="U51" i="110"/>
  <c r="T59" i="110"/>
  <c r="S59" i="110"/>
  <c r="S60" i="110"/>
  <c r="T63" i="110"/>
  <c r="S63" i="110"/>
  <c r="S64" i="110"/>
  <c r="U64" i="110"/>
  <c r="K113" i="110"/>
  <c r="K115" i="110"/>
  <c r="O73" i="110"/>
  <c r="S103" i="110"/>
  <c r="T103" i="110"/>
  <c r="U103" i="110"/>
  <c r="S105" i="110"/>
  <c r="T105" i="110"/>
  <c r="S107" i="110"/>
  <c r="T107" i="110"/>
  <c r="U107" i="110"/>
  <c r="S109" i="110"/>
  <c r="T109" i="110"/>
  <c r="S111" i="110"/>
  <c r="T111" i="110"/>
  <c r="U111" i="110"/>
  <c r="E115" i="110"/>
  <c r="N113" i="110"/>
  <c r="S52" i="110"/>
  <c r="U52" i="110"/>
  <c r="U60" i="110"/>
  <c r="S36" i="110"/>
  <c r="U36" i="110"/>
  <c r="T43" i="110"/>
  <c r="S43" i="110"/>
  <c r="S44" i="110"/>
  <c r="U44" i="110"/>
  <c r="S48" i="110"/>
  <c r="S56" i="110"/>
  <c r="U56" i="110"/>
  <c r="R28" i="110"/>
  <c r="N67" i="110"/>
  <c r="R30" i="110"/>
  <c r="O32" i="110"/>
  <c r="R32" i="110"/>
  <c r="O34" i="110"/>
  <c r="R34" i="110"/>
  <c r="S38" i="110"/>
  <c r="U38" i="110"/>
  <c r="S54" i="110"/>
  <c r="U54" i="110"/>
  <c r="U40" i="110"/>
  <c r="U48" i="110"/>
  <c r="S72" i="110"/>
  <c r="T72" i="110"/>
  <c r="T39" i="110"/>
  <c r="S39" i="110"/>
  <c r="U39" i="110"/>
  <c r="T47" i="110"/>
  <c r="S47" i="110"/>
  <c r="U47" i="110"/>
  <c r="T55" i="110"/>
  <c r="S55" i="110"/>
  <c r="U55" i="110"/>
  <c r="T14" i="110"/>
  <c r="R20" i="110"/>
  <c r="S14" i="110"/>
  <c r="U15" i="110"/>
  <c r="T18" i="110"/>
  <c r="S18" i="110"/>
  <c r="U18" i="110"/>
  <c r="U19" i="110"/>
  <c r="R29" i="110"/>
  <c r="T37" i="110"/>
  <c r="S37" i="110"/>
  <c r="U37" i="110"/>
  <c r="T41" i="110"/>
  <c r="S41" i="110"/>
  <c r="S42" i="110"/>
  <c r="U42" i="110"/>
  <c r="T45" i="110"/>
  <c r="S45" i="110"/>
  <c r="U45" i="110"/>
  <c r="S46" i="110"/>
  <c r="U46" i="110"/>
  <c r="T49" i="110"/>
  <c r="S49" i="110"/>
  <c r="S50" i="110"/>
  <c r="U50" i="110"/>
  <c r="T53" i="110"/>
  <c r="S53" i="110"/>
  <c r="U53" i="110"/>
  <c r="T57" i="110"/>
  <c r="S57" i="110"/>
  <c r="S58" i="110"/>
  <c r="U58" i="110"/>
  <c r="T61" i="110"/>
  <c r="S61" i="110"/>
  <c r="U61" i="110"/>
  <c r="S62" i="110"/>
  <c r="U62" i="110"/>
  <c r="T65" i="110"/>
  <c r="S65" i="110"/>
  <c r="S66" i="110"/>
  <c r="U66" i="110"/>
  <c r="O75" i="110"/>
  <c r="R75" i="110"/>
  <c r="O91" i="110"/>
  <c r="R91" i="110"/>
  <c r="O95" i="110"/>
  <c r="R95" i="110"/>
  <c r="O99" i="110"/>
  <c r="R99" i="110"/>
  <c r="F115" i="110"/>
  <c r="O26" i="110"/>
  <c r="R26" i="110"/>
  <c r="O79" i="110"/>
  <c r="R79" i="110"/>
  <c r="O83" i="110"/>
  <c r="R83" i="110"/>
  <c r="O87" i="110"/>
  <c r="R87" i="110"/>
  <c r="S17" i="110"/>
  <c r="U17" i="110"/>
  <c r="O77" i="110"/>
  <c r="R77" i="110"/>
  <c r="O81" i="110"/>
  <c r="R81" i="110"/>
  <c r="O85" i="110"/>
  <c r="R85" i="110"/>
  <c r="O89" i="110"/>
  <c r="R89" i="110"/>
  <c r="O93" i="110"/>
  <c r="R93" i="110"/>
  <c r="O97" i="110"/>
  <c r="R97" i="110"/>
  <c r="O101" i="110"/>
  <c r="R101" i="110"/>
  <c r="H115" i="110"/>
  <c r="M115" i="110"/>
  <c r="G115" i="110"/>
  <c r="O74" i="110"/>
  <c r="R74" i="110"/>
  <c r="O76" i="110"/>
  <c r="R76" i="110"/>
  <c r="O78" i="110"/>
  <c r="R78" i="110"/>
  <c r="O80" i="110"/>
  <c r="R80" i="110"/>
  <c r="O82" i="110"/>
  <c r="R82" i="110"/>
  <c r="O84" i="110"/>
  <c r="R84" i="110"/>
  <c r="O86" i="110"/>
  <c r="R86" i="110"/>
  <c r="O88" i="110"/>
  <c r="R88" i="110"/>
  <c r="O90" i="110"/>
  <c r="R90" i="110"/>
  <c r="O92" i="110"/>
  <c r="R92" i="110"/>
  <c r="O94" i="110"/>
  <c r="R94" i="110"/>
  <c r="O96" i="110"/>
  <c r="R96" i="110"/>
  <c r="O98" i="110"/>
  <c r="R98" i="110"/>
  <c r="O100" i="110"/>
  <c r="R100" i="110"/>
  <c r="O102" i="110"/>
  <c r="R102" i="110"/>
  <c r="O104" i="110"/>
  <c r="R104" i="110"/>
  <c r="O106" i="110"/>
  <c r="R106" i="110"/>
  <c r="O108" i="110"/>
  <c r="R108" i="110"/>
  <c r="O110" i="110"/>
  <c r="R110" i="110"/>
  <c r="O112" i="110"/>
  <c r="R112" i="110"/>
  <c r="T32" i="109"/>
  <c r="S32" i="109"/>
  <c r="U32" i="109"/>
  <c r="T48" i="109"/>
  <c r="S48" i="109"/>
  <c r="S29" i="109"/>
  <c r="T29" i="109"/>
  <c r="U29" i="109"/>
  <c r="T44" i="109"/>
  <c r="S44" i="109"/>
  <c r="U44" i="109"/>
  <c r="O20" i="109"/>
  <c r="T26" i="109"/>
  <c r="S26" i="109"/>
  <c r="T31" i="109"/>
  <c r="S31" i="109"/>
  <c r="T40" i="109"/>
  <c r="S40" i="109"/>
  <c r="T47" i="109"/>
  <c r="S47" i="109"/>
  <c r="U47" i="109"/>
  <c r="T72" i="109"/>
  <c r="S72" i="109"/>
  <c r="S13" i="109"/>
  <c r="U13" i="109"/>
  <c r="T39" i="109"/>
  <c r="S39" i="109"/>
  <c r="T35" i="109"/>
  <c r="S35" i="109"/>
  <c r="S14" i="109"/>
  <c r="U14" i="109"/>
  <c r="T20" i="109"/>
  <c r="T36" i="109"/>
  <c r="S36" i="109"/>
  <c r="U36" i="109"/>
  <c r="T43" i="109"/>
  <c r="S43" i="109"/>
  <c r="R20" i="109"/>
  <c r="T85" i="109"/>
  <c r="S85" i="109"/>
  <c r="T87" i="109"/>
  <c r="S87" i="109"/>
  <c r="U87" i="109"/>
  <c r="T89" i="109"/>
  <c r="S89" i="109"/>
  <c r="T95" i="109"/>
  <c r="S95" i="109"/>
  <c r="U95" i="109"/>
  <c r="T97" i="109"/>
  <c r="S97" i="109"/>
  <c r="T99" i="109"/>
  <c r="S99" i="109"/>
  <c r="U99" i="109"/>
  <c r="T101" i="109"/>
  <c r="S101" i="109"/>
  <c r="T103" i="109"/>
  <c r="S103" i="109"/>
  <c r="U103" i="109"/>
  <c r="T105" i="109"/>
  <c r="S105" i="109"/>
  <c r="T107" i="109"/>
  <c r="S107" i="109"/>
  <c r="U107" i="109"/>
  <c r="T109" i="109"/>
  <c r="S109" i="109"/>
  <c r="T111" i="109"/>
  <c r="S111" i="109"/>
  <c r="U111" i="109"/>
  <c r="S15" i="109"/>
  <c r="U15" i="109"/>
  <c r="S16" i="109"/>
  <c r="U16" i="109"/>
  <c r="S17" i="109"/>
  <c r="U17" i="109"/>
  <c r="S18" i="109"/>
  <c r="U18" i="109"/>
  <c r="S19" i="109"/>
  <c r="U19" i="109"/>
  <c r="O27" i="109"/>
  <c r="S28" i="109"/>
  <c r="U28" i="109"/>
  <c r="S30" i="109"/>
  <c r="U30" i="109"/>
  <c r="S34" i="109"/>
  <c r="U34" i="109"/>
  <c r="S38" i="109"/>
  <c r="U38" i="109"/>
  <c r="S42" i="109"/>
  <c r="U42" i="109"/>
  <c r="S46" i="109"/>
  <c r="U46" i="109"/>
  <c r="U78" i="109"/>
  <c r="U82" i="109"/>
  <c r="T93" i="109"/>
  <c r="S93" i="109"/>
  <c r="U93" i="109"/>
  <c r="N20" i="109"/>
  <c r="T49" i="109"/>
  <c r="S49" i="109"/>
  <c r="U49" i="109"/>
  <c r="T50" i="109"/>
  <c r="S50" i="109"/>
  <c r="T51" i="109"/>
  <c r="S51" i="109"/>
  <c r="U51" i="109"/>
  <c r="T52" i="109"/>
  <c r="S52" i="109"/>
  <c r="T53" i="109"/>
  <c r="S53" i="109"/>
  <c r="U53" i="109"/>
  <c r="T54" i="109"/>
  <c r="S54" i="109"/>
  <c r="T55" i="109"/>
  <c r="S55" i="109"/>
  <c r="U55" i="109"/>
  <c r="T56" i="109"/>
  <c r="S56" i="109"/>
  <c r="T57" i="109"/>
  <c r="S57" i="109"/>
  <c r="U57" i="109"/>
  <c r="T58" i="109"/>
  <c r="S58" i="109"/>
  <c r="T59" i="109"/>
  <c r="S59" i="109"/>
  <c r="U59" i="109"/>
  <c r="T60" i="109"/>
  <c r="S60" i="109"/>
  <c r="T61" i="109"/>
  <c r="S61" i="109"/>
  <c r="U61" i="109"/>
  <c r="T62" i="109"/>
  <c r="S62" i="109"/>
  <c r="T63" i="109"/>
  <c r="S63" i="109"/>
  <c r="U63" i="109"/>
  <c r="T64" i="109"/>
  <c r="S64" i="109"/>
  <c r="T65" i="109"/>
  <c r="S65" i="109"/>
  <c r="U65" i="109"/>
  <c r="T66" i="109"/>
  <c r="S66" i="109"/>
  <c r="U77" i="109"/>
  <c r="U81" i="109"/>
  <c r="T91" i="109"/>
  <c r="S91" i="109"/>
  <c r="K113" i="109"/>
  <c r="K115" i="109"/>
  <c r="O73" i="109"/>
  <c r="U76" i="109"/>
  <c r="U80" i="109"/>
  <c r="N113" i="109"/>
  <c r="N115" i="109"/>
  <c r="O74" i="109"/>
  <c r="R74" i="109"/>
  <c r="F115" i="109"/>
  <c r="J115" i="109"/>
  <c r="T84" i="109"/>
  <c r="S84" i="109"/>
  <c r="U84" i="109"/>
  <c r="T86" i="109"/>
  <c r="S86" i="109"/>
  <c r="T88" i="109"/>
  <c r="S88" i="109"/>
  <c r="U88" i="109"/>
  <c r="T90" i="109"/>
  <c r="S90" i="109"/>
  <c r="T92" i="109"/>
  <c r="S92" i="109"/>
  <c r="U92" i="109"/>
  <c r="T94" i="109"/>
  <c r="S94" i="109"/>
  <c r="T96" i="109"/>
  <c r="S96" i="109"/>
  <c r="U96" i="109"/>
  <c r="T98" i="109"/>
  <c r="S98" i="109"/>
  <c r="T100" i="109"/>
  <c r="S100" i="109"/>
  <c r="U100" i="109"/>
  <c r="T102" i="109"/>
  <c r="S102" i="109"/>
  <c r="T104" i="109"/>
  <c r="S104" i="109"/>
  <c r="U104" i="109"/>
  <c r="T106" i="109"/>
  <c r="S106" i="109"/>
  <c r="T108" i="109"/>
  <c r="S108" i="109"/>
  <c r="U108" i="109"/>
  <c r="T110" i="109"/>
  <c r="S110" i="109"/>
  <c r="T112" i="109"/>
  <c r="S112" i="109"/>
  <c r="U112" i="109"/>
  <c r="G115" i="109"/>
  <c r="L115" i="109"/>
  <c r="D115" i="109"/>
  <c r="H115" i="109"/>
  <c r="M115" i="109"/>
  <c r="T58" i="108"/>
  <c r="S58" i="108"/>
  <c r="T60" i="108"/>
  <c r="S60" i="108"/>
  <c r="T62" i="108"/>
  <c r="S62" i="108"/>
  <c r="T59" i="108"/>
  <c r="S59" i="108"/>
  <c r="T61" i="108"/>
  <c r="S61" i="108"/>
  <c r="S36" i="108"/>
  <c r="T44" i="108"/>
  <c r="S44" i="108"/>
  <c r="T48" i="108"/>
  <c r="S48" i="108"/>
  <c r="T52" i="108"/>
  <c r="S52" i="108"/>
  <c r="U52" i="108"/>
  <c r="S75" i="108"/>
  <c r="T75" i="108"/>
  <c r="U75" i="108"/>
  <c r="T29" i="108"/>
  <c r="S29" i="108"/>
  <c r="T33" i="108"/>
  <c r="S33" i="108"/>
  <c r="T37" i="108"/>
  <c r="S37" i="108"/>
  <c r="U37" i="108"/>
  <c r="T41" i="108"/>
  <c r="S41" i="108"/>
  <c r="U41" i="108"/>
  <c r="T45" i="108"/>
  <c r="S45" i="108"/>
  <c r="U45" i="108"/>
  <c r="T49" i="108"/>
  <c r="S49" i="108"/>
  <c r="U49" i="108"/>
  <c r="T53" i="108"/>
  <c r="S53" i="108"/>
  <c r="U53" i="108"/>
  <c r="T57" i="108"/>
  <c r="S57" i="108"/>
  <c r="U57" i="108"/>
  <c r="T64" i="108"/>
  <c r="S64" i="108"/>
  <c r="U64" i="108"/>
  <c r="T66" i="108"/>
  <c r="S66" i="108"/>
  <c r="U66" i="108"/>
  <c r="T56" i="108"/>
  <c r="S56" i="108"/>
  <c r="U56" i="108"/>
  <c r="U20" i="108"/>
  <c r="N20" i="108"/>
  <c r="T26" i="108"/>
  <c r="S26" i="108"/>
  <c r="T30" i="108"/>
  <c r="S30" i="108"/>
  <c r="T38" i="108"/>
  <c r="S38" i="108"/>
  <c r="U38" i="108"/>
  <c r="T42" i="108"/>
  <c r="S42" i="108"/>
  <c r="U42" i="108"/>
  <c r="T46" i="108"/>
  <c r="S46" i="108"/>
  <c r="U46" i="108"/>
  <c r="T50" i="108"/>
  <c r="S50" i="108"/>
  <c r="U50" i="108"/>
  <c r="T54" i="108"/>
  <c r="S54" i="108"/>
  <c r="U54" i="108"/>
  <c r="R73" i="108"/>
  <c r="T28" i="108"/>
  <c r="S28" i="108"/>
  <c r="T32" i="108"/>
  <c r="S32" i="108"/>
  <c r="T40" i="108"/>
  <c r="S40" i="108"/>
  <c r="U40" i="108"/>
  <c r="T77" i="108"/>
  <c r="S77" i="108"/>
  <c r="T20" i="108"/>
  <c r="T27" i="108"/>
  <c r="S27" i="108"/>
  <c r="T31" i="108"/>
  <c r="S31" i="108"/>
  <c r="T35" i="108"/>
  <c r="S35" i="108"/>
  <c r="T39" i="108"/>
  <c r="S39" i="108"/>
  <c r="T43" i="108"/>
  <c r="S43" i="108"/>
  <c r="T47" i="108"/>
  <c r="S47" i="108"/>
  <c r="T51" i="108"/>
  <c r="S51" i="108"/>
  <c r="T55" i="108"/>
  <c r="S55" i="108"/>
  <c r="T63" i="108"/>
  <c r="S63" i="108"/>
  <c r="T65" i="108"/>
  <c r="S65" i="108"/>
  <c r="T72" i="108"/>
  <c r="S72" i="108"/>
  <c r="T89" i="108"/>
  <c r="S89" i="108"/>
  <c r="T93" i="108"/>
  <c r="S93" i="108"/>
  <c r="T97" i="108"/>
  <c r="S97" i="108"/>
  <c r="T101" i="108"/>
  <c r="S101" i="108"/>
  <c r="T105" i="108"/>
  <c r="S105" i="108"/>
  <c r="T109" i="108"/>
  <c r="S109" i="108"/>
  <c r="S78" i="108"/>
  <c r="U78" i="108"/>
  <c r="S79" i="108"/>
  <c r="U79" i="108"/>
  <c r="S81" i="108"/>
  <c r="U81" i="108"/>
  <c r="S83" i="108"/>
  <c r="U83" i="108"/>
  <c r="S85" i="108"/>
  <c r="U85" i="108"/>
  <c r="F115" i="108"/>
  <c r="J115" i="108"/>
  <c r="N113" i="108"/>
  <c r="T87" i="108"/>
  <c r="S87" i="108"/>
  <c r="T91" i="108"/>
  <c r="S91" i="108"/>
  <c r="T95" i="108"/>
  <c r="S95" i="108"/>
  <c r="T99" i="108"/>
  <c r="S99" i="108"/>
  <c r="T103" i="108"/>
  <c r="S103" i="108"/>
  <c r="U103" i="108"/>
  <c r="T107" i="108"/>
  <c r="S107" i="108"/>
  <c r="U107" i="108"/>
  <c r="T111" i="108"/>
  <c r="S111" i="108"/>
  <c r="U111" i="108"/>
  <c r="T94" i="108"/>
  <c r="S94" i="108"/>
  <c r="T102" i="108"/>
  <c r="S102" i="108"/>
  <c r="U102" i="108"/>
  <c r="T104" i="108"/>
  <c r="S104" i="108"/>
  <c r="U104" i="108"/>
  <c r="T106" i="108"/>
  <c r="S106" i="108"/>
  <c r="U106" i="108"/>
  <c r="T108" i="108"/>
  <c r="S108" i="108"/>
  <c r="U108" i="108"/>
  <c r="T110" i="108"/>
  <c r="S110" i="108"/>
  <c r="U110" i="108"/>
  <c r="T112" i="108"/>
  <c r="S112" i="108"/>
  <c r="U112" i="108"/>
  <c r="G115" i="108"/>
  <c r="L115" i="108"/>
  <c r="K115" i="108"/>
  <c r="D115" i="108"/>
  <c r="H115" i="108"/>
  <c r="M115" i="108"/>
  <c r="T33" i="107"/>
  <c r="S33" i="107"/>
  <c r="U33" i="107"/>
  <c r="T39" i="107"/>
  <c r="S39" i="107"/>
  <c r="T46" i="107"/>
  <c r="S46" i="107"/>
  <c r="T31" i="107"/>
  <c r="S31" i="107"/>
  <c r="U31" i="107"/>
  <c r="T43" i="107"/>
  <c r="S43" i="107"/>
  <c r="S45" i="107"/>
  <c r="U45" i="107"/>
  <c r="S26" i="107"/>
  <c r="T26" i="107"/>
  <c r="T28" i="107"/>
  <c r="S28" i="107"/>
  <c r="T30" i="107"/>
  <c r="S30" i="107"/>
  <c r="U30" i="107"/>
  <c r="T32" i="107"/>
  <c r="S32" i="107"/>
  <c r="T34" i="107"/>
  <c r="S34" i="107"/>
  <c r="U34" i="107"/>
  <c r="T36" i="107"/>
  <c r="S36" i="107"/>
  <c r="T42" i="107"/>
  <c r="S42" i="107"/>
  <c r="T29" i="107"/>
  <c r="S29" i="107"/>
  <c r="U29" i="107"/>
  <c r="T35" i="107"/>
  <c r="S35" i="107"/>
  <c r="U13" i="107"/>
  <c r="T38" i="107"/>
  <c r="S38" i="107"/>
  <c r="U38" i="107"/>
  <c r="T47" i="107"/>
  <c r="S47" i="107"/>
  <c r="T50" i="107"/>
  <c r="S50" i="107"/>
  <c r="U50" i="107"/>
  <c r="O27" i="107"/>
  <c r="T52" i="107"/>
  <c r="S52" i="107"/>
  <c r="U52" i="107"/>
  <c r="T56" i="107"/>
  <c r="S56" i="107"/>
  <c r="T60" i="107"/>
  <c r="S60" i="107"/>
  <c r="U60" i="107"/>
  <c r="T64" i="107"/>
  <c r="S64" i="107"/>
  <c r="T54" i="107"/>
  <c r="S54" i="107"/>
  <c r="U54" i="107"/>
  <c r="T14" i="107"/>
  <c r="T51" i="107"/>
  <c r="S51" i="107"/>
  <c r="T55" i="107"/>
  <c r="S55" i="107"/>
  <c r="U55" i="107"/>
  <c r="T59" i="107"/>
  <c r="S59" i="107"/>
  <c r="T63" i="107"/>
  <c r="S63" i="107"/>
  <c r="U63" i="107"/>
  <c r="T72" i="107"/>
  <c r="S72" i="107"/>
  <c r="T58" i="107"/>
  <c r="S58" i="107"/>
  <c r="U58" i="107"/>
  <c r="T62" i="107"/>
  <c r="S62" i="107"/>
  <c r="T66" i="107"/>
  <c r="S66" i="107"/>
  <c r="U66" i="107"/>
  <c r="T49" i="107"/>
  <c r="S49" i="107"/>
  <c r="S37" i="107"/>
  <c r="U37" i="107"/>
  <c r="S41" i="107"/>
  <c r="U41" i="107"/>
  <c r="T53" i="107"/>
  <c r="S53" i="107"/>
  <c r="U53" i="107"/>
  <c r="T57" i="107"/>
  <c r="S57" i="107"/>
  <c r="T61" i="107"/>
  <c r="S61" i="107"/>
  <c r="U61" i="107"/>
  <c r="T65" i="107"/>
  <c r="S65" i="107"/>
  <c r="K115" i="107"/>
  <c r="T89" i="107"/>
  <c r="S89" i="107"/>
  <c r="U89" i="107"/>
  <c r="T91" i="107"/>
  <c r="S91" i="107"/>
  <c r="T93" i="107"/>
  <c r="S93" i="107"/>
  <c r="U93" i="107"/>
  <c r="T95" i="107"/>
  <c r="S95" i="107"/>
  <c r="T97" i="107"/>
  <c r="S97" i="107"/>
  <c r="U97" i="107"/>
  <c r="T99" i="107"/>
  <c r="S99" i="107"/>
  <c r="T101" i="107"/>
  <c r="S101" i="107"/>
  <c r="U101" i="107"/>
  <c r="T103" i="107"/>
  <c r="S103" i="107"/>
  <c r="T105" i="107"/>
  <c r="S105" i="107"/>
  <c r="U105" i="107"/>
  <c r="T107" i="107"/>
  <c r="S107" i="107"/>
  <c r="T109" i="107"/>
  <c r="S109" i="107"/>
  <c r="U109" i="107"/>
  <c r="T111" i="107"/>
  <c r="S111" i="107"/>
  <c r="E115" i="107"/>
  <c r="I115" i="107"/>
  <c r="N115" i="107"/>
  <c r="O74" i="107"/>
  <c r="R74" i="107"/>
  <c r="O76" i="107"/>
  <c r="R76" i="107"/>
  <c r="O78" i="107"/>
  <c r="R78" i="107"/>
  <c r="O80" i="107"/>
  <c r="R80" i="107"/>
  <c r="O82" i="107"/>
  <c r="R82" i="107"/>
  <c r="O83" i="107"/>
  <c r="R83" i="107"/>
  <c r="O84" i="107"/>
  <c r="R84" i="107"/>
  <c r="O85" i="107"/>
  <c r="R85" i="107"/>
  <c r="O86" i="107"/>
  <c r="R86" i="107"/>
  <c r="O87" i="107"/>
  <c r="R87" i="107"/>
  <c r="O88" i="107"/>
  <c r="R88" i="107"/>
  <c r="F115" i="107"/>
  <c r="J115" i="107"/>
  <c r="O73" i="107"/>
  <c r="T90" i="107"/>
  <c r="S90" i="107"/>
  <c r="T92" i="107"/>
  <c r="S92" i="107"/>
  <c r="T94" i="107"/>
  <c r="S94" i="107"/>
  <c r="T96" i="107"/>
  <c r="S96" i="107"/>
  <c r="T98" i="107"/>
  <c r="S98" i="107"/>
  <c r="T100" i="107"/>
  <c r="S100" i="107"/>
  <c r="T102" i="107"/>
  <c r="S102" i="107"/>
  <c r="T104" i="107"/>
  <c r="S104" i="107"/>
  <c r="T106" i="107"/>
  <c r="S106" i="107"/>
  <c r="T108" i="107"/>
  <c r="S108" i="107"/>
  <c r="T110" i="107"/>
  <c r="S110" i="107"/>
  <c r="T112" i="107"/>
  <c r="S112" i="107"/>
  <c r="G115" i="107"/>
  <c r="L115" i="107"/>
  <c r="O75" i="107"/>
  <c r="R75" i="107"/>
  <c r="O77" i="107"/>
  <c r="R77" i="107"/>
  <c r="O79" i="107"/>
  <c r="R79" i="107"/>
  <c r="O81" i="107"/>
  <c r="R81" i="107"/>
  <c r="D115" i="107"/>
  <c r="H115" i="107"/>
  <c r="M115" i="107"/>
  <c r="T29" i="106"/>
  <c r="S29" i="106"/>
  <c r="T33" i="106"/>
  <c r="S33" i="106"/>
  <c r="S37" i="106"/>
  <c r="T41" i="106"/>
  <c r="S45" i="106"/>
  <c r="T27" i="106"/>
  <c r="S48" i="106"/>
  <c r="T64" i="106"/>
  <c r="S26" i="106"/>
  <c r="T39" i="106"/>
  <c r="T47" i="106"/>
  <c r="T60" i="106"/>
  <c r="T34" i="106"/>
  <c r="T42" i="106"/>
  <c r="S46" i="106"/>
  <c r="T81" i="106"/>
  <c r="S13" i="106"/>
  <c r="U13" i="106"/>
  <c r="N67" i="106"/>
  <c r="T88" i="106"/>
  <c r="S88" i="106"/>
  <c r="T90" i="106"/>
  <c r="S90" i="106"/>
  <c r="T94" i="106"/>
  <c r="S94" i="106"/>
  <c r="T98" i="106"/>
  <c r="S98" i="106"/>
  <c r="T102" i="106"/>
  <c r="S102" i="106"/>
  <c r="T106" i="106"/>
  <c r="S106" i="106"/>
  <c r="T110" i="106"/>
  <c r="S110" i="106"/>
  <c r="T112" i="106"/>
  <c r="S112" i="106"/>
  <c r="O14" i="106"/>
  <c r="K113" i="106"/>
  <c r="T66" i="106"/>
  <c r="U66" i="106"/>
  <c r="T92" i="106"/>
  <c r="S92" i="106"/>
  <c r="T96" i="106"/>
  <c r="S96" i="106"/>
  <c r="T100" i="106"/>
  <c r="S100" i="106"/>
  <c r="T104" i="106"/>
  <c r="S104" i="106"/>
  <c r="T108" i="106"/>
  <c r="S108" i="106"/>
  <c r="H115" i="106"/>
  <c r="S109" i="106"/>
  <c r="G115" i="106"/>
  <c r="N113" i="106"/>
  <c r="O74" i="106"/>
  <c r="R74" i="106"/>
  <c r="O76" i="106"/>
  <c r="R76" i="106"/>
  <c r="O78" i="106"/>
  <c r="R78" i="106"/>
  <c r="O80" i="106"/>
  <c r="R80" i="106"/>
  <c r="O84" i="106"/>
  <c r="R84" i="106"/>
  <c r="O86" i="106"/>
  <c r="R86" i="106"/>
  <c r="M115" i="106"/>
  <c r="O73" i="106"/>
  <c r="O87" i="106"/>
  <c r="R87" i="106"/>
  <c r="E115" i="106"/>
  <c r="I115" i="106"/>
  <c r="N115" i="134"/>
  <c r="K115" i="114"/>
  <c r="S28" i="123"/>
  <c r="T77" i="127"/>
  <c r="U77" i="127"/>
  <c r="U75" i="114"/>
  <c r="T90" i="108"/>
  <c r="S80" i="108"/>
  <c r="T98" i="108"/>
  <c r="T88" i="108"/>
  <c r="U88" i="108"/>
  <c r="S82" i="108"/>
  <c r="U82" i="108"/>
  <c r="T76" i="117"/>
  <c r="S42" i="117"/>
  <c r="U42" i="117"/>
  <c r="K115" i="113"/>
  <c r="S35" i="113"/>
  <c r="T29" i="112"/>
  <c r="S28" i="112"/>
  <c r="U28" i="112"/>
  <c r="S31" i="112"/>
  <c r="U31" i="112"/>
  <c r="S32" i="112"/>
  <c r="S74" i="112"/>
  <c r="U74" i="112"/>
  <c r="T36" i="118"/>
  <c r="S88" i="114"/>
  <c r="N115" i="114"/>
  <c r="U94" i="108"/>
  <c r="T74" i="108"/>
  <c r="U74" i="108"/>
  <c r="S96" i="108"/>
  <c r="U96" i="108"/>
  <c r="S86" i="108"/>
  <c r="U86" i="108"/>
  <c r="R67" i="108"/>
  <c r="S34" i="108"/>
  <c r="O67" i="108"/>
  <c r="R27" i="116"/>
  <c r="T41" i="117"/>
  <c r="U41" i="117"/>
  <c r="S35" i="117"/>
  <c r="T39" i="117"/>
  <c r="U39" i="117"/>
  <c r="S38" i="117"/>
  <c r="U38" i="117"/>
  <c r="S34" i="117"/>
  <c r="U34" i="117"/>
  <c r="S40" i="117"/>
  <c r="T29" i="117"/>
  <c r="U29" i="117"/>
  <c r="S35" i="127"/>
  <c r="U35" i="127"/>
  <c r="T74" i="124"/>
  <c r="U36" i="132"/>
  <c r="S31" i="132"/>
  <c r="O67" i="132"/>
  <c r="U33" i="132"/>
  <c r="U34" i="132"/>
  <c r="U31" i="135"/>
  <c r="T81" i="123"/>
  <c r="U37" i="123"/>
  <c r="S37" i="118"/>
  <c r="U38" i="118"/>
  <c r="K115" i="118"/>
  <c r="S82" i="117"/>
  <c r="U82" i="117"/>
  <c r="S43" i="117"/>
  <c r="U43" i="117"/>
  <c r="T20" i="114"/>
  <c r="U31" i="139"/>
  <c r="U34" i="139"/>
  <c r="U30" i="139"/>
  <c r="K115" i="136"/>
  <c r="U76" i="136"/>
  <c r="S28" i="127"/>
  <c r="U28" i="127"/>
  <c r="S37" i="127"/>
  <c r="U37" i="127"/>
  <c r="T28" i="124"/>
  <c r="U28" i="124"/>
  <c r="U95" i="108"/>
  <c r="U87" i="108"/>
  <c r="U98" i="108"/>
  <c r="U90" i="108"/>
  <c r="S100" i="108"/>
  <c r="U100" i="108"/>
  <c r="S92" i="108"/>
  <c r="U92" i="108"/>
  <c r="U77" i="108"/>
  <c r="O113" i="108"/>
  <c r="U99" i="108"/>
  <c r="U91" i="108"/>
  <c r="S84" i="108"/>
  <c r="U84" i="108"/>
  <c r="S76" i="108"/>
  <c r="U76" i="108"/>
  <c r="U30" i="108"/>
  <c r="U28" i="108"/>
  <c r="U32" i="108"/>
  <c r="U33" i="108"/>
  <c r="U34" i="108"/>
  <c r="N115" i="108"/>
  <c r="U20" i="136"/>
  <c r="O20" i="136"/>
  <c r="U74" i="122"/>
  <c r="K115" i="122"/>
  <c r="U30" i="122"/>
  <c r="U34" i="122"/>
  <c r="U32" i="121"/>
  <c r="U28" i="121"/>
  <c r="U79" i="120"/>
  <c r="U75" i="120"/>
  <c r="U80" i="120"/>
  <c r="U76" i="120"/>
  <c r="U28" i="120"/>
  <c r="U38" i="120"/>
  <c r="U34" i="120"/>
  <c r="N115" i="120"/>
  <c r="T31" i="120"/>
  <c r="U31" i="120"/>
  <c r="T32" i="120"/>
  <c r="U32" i="120"/>
  <c r="U30" i="120"/>
  <c r="U30" i="135"/>
  <c r="T28" i="135"/>
  <c r="U28" i="135"/>
  <c r="K115" i="135"/>
  <c r="U28" i="134"/>
  <c r="U29" i="134"/>
  <c r="N115" i="133"/>
  <c r="S75" i="132"/>
  <c r="U75" i="132"/>
  <c r="R113" i="132"/>
  <c r="U28" i="132"/>
  <c r="U31" i="132"/>
  <c r="N115" i="132"/>
  <c r="T78" i="117"/>
  <c r="U78" i="117"/>
  <c r="T74" i="117"/>
  <c r="S76" i="118"/>
  <c r="U76" i="118"/>
  <c r="U74" i="118"/>
  <c r="U35" i="118"/>
  <c r="U30" i="118"/>
  <c r="S32" i="118"/>
  <c r="U32" i="118"/>
  <c r="T101" i="106"/>
  <c r="S72" i="106"/>
  <c r="U72" i="106"/>
  <c r="S35" i="106"/>
  <c r="U35" i="106"/>
  <c r="S55" i="106"/>
  <c r="U55" i="106"/>
  <c r="S79" i="106"/>
  <c r="T62" i="106"/>
  <c r="U62" i="106"/>
  <c r="S44" i="106"/>
  <c r="S43" i="106"/>
  <c r="U43" i="106"/>
  <c r="T31" i="106"/>
  <c r="S53" i="106"/>
  <c r="S32" i="106"/>
  <c r="S93" i="106"/>
  <c r="U93" i="106"/>
  <c r="T54" i="106"/>
  <c r="U54" i="106"/>
  <c r="S59" i="106"/>
  <c r="U59" i="106"/>
  <c r="S107" i="106"/>
  <c r="U107" i="106"/>
  <c r="O20" i="106"/>
  <c r="T50" i="106"/>
  <c r="U50" i="106"/>
  <c r="S51" i="106"/>
  <c r="U51" i="106"/>
  <c r="T52" i="106"/>
  <c r="U53" i="106"/>
  <c r="S89" i="106"/>
  <c r="U89" i="106"/>
  <c r="S63" i="106"/>
  <c r="U63" i="106"/>
  <c r="S38" i="106"/>
  <c r="U38" i="106"/>
  <c r="T28" i="106"/>
  <c r="U28" i="106"/>
  <c r="U26" i="106"/>
  <c r="U61" i="106"/>
  <c r="S99" i="106"/>
  <c r="U99" i="106"/>
  <c r="T77" i="106"/>
  <c r="U77" i="106"/>
  <c r="S30" i="106"/>
  <c r="S36" i="106"/>
  <c r="S40" i="106"/>
  <c r="U40" i="106"/>
  <c r="S105" i="106"/>
  <c r="S91" i="106"/>
  <c r="U91" i="106"/>
  <c r="T20" i="106"/>
  <c r="S75" i="106"/>
  <c r="U75" i="106"/>
  <c r="S97" i="106"/>
  <c r="U97" i="106"/>
  <c r="K115" i="106"/>
  <c r="T58" i="106"/>
  <c r="U58" i="106"/>
  <c r="U33" i="106"/>
  <c r="S111" i="106"/>
  <c r="U111" i="106"/>
  <c r="S103" i="106"/>
  <c r="U103" i="106"/>
  <c r="S95" i="106"/>
  <c r="U95" i="106"/>
  <c r="U104" i="106"/>
  <c r="U96" i="106"/>
  <c r="S85" i="106"/>
  <c r="U85" i="106"/>
  <c r="T83" i="106"/>
  <c r="U83" i="106"/>
  <c r="T56" i="106"/>
  <c r="U47" i="106"/>
  <c r="U39" i="106"/>
  <c r="U31" i="106"/>
  <c r="U32" i="106"/>
  <c r="U41" i="106"/>
  <c r="U112" i="106"/>
  <c r="U106" i="106"/>
  <c r="U98" i="106"/>
  <c r="U90" i="106"/>
  <c r="U42" i="106"/>
  <c r="U34" i="106"/>
  <c r="U44" i="106"/>
  <c r="S20" i="106"/>
  <c r="U14" i="106"/>
  <c r="U20" i="106"/>
  <c r="N115" i="106"/>
  <c r="R67" i="106"/>
  <c r="O67" i="106"/>
  <c r="S75" i="115"/>
  <c r="U75" i="115"/>
  <c r="U63" i="115"/>
  <c r="S74" i="115"/>
  <c r="U74" i="115"/>
  <c r="T77" i="115"/>
  <c r="S77" i="115"/>
  <c r="S34" i="126"/>
  <c r="S81" i="126"/>
  <c r="U81" i="126"/>
  <c r="S78" i="126"/>
  <c r="U78" i="126"/>
  <c r="U30" i="115"/>
  <c r="U26" i="115"/>
  <c r="N115" i="115"/>
  <c r="S35" i="115"/>
  <c r="U35" i="115"/>
  <c r="S33" i="115"/>
  <c r="U33" i="115"/>
  <c r="S34" i="115"/>
  <c r="U34" i="115"/>
  <c r="U31" i="115"/>
  <c r="U32" i="126"/>
  <c r="U29" i="126"/>
  <c r="U34" i="126"/>
  <c r="U28" i="126"/>
  <c r="U33" i="126"/>
  <c r="U30" i="126"/>
  <c r="U31" i="126"/>
  <c r="T39" i="126"/>
  <c r="U39" i="126"/>
  <c r="S74" i="114"/>
  <c r="U89" i="114"/>
  <c r="S82" i="114"/>
  <c r="T82" i="114"/>
  <c r="S79" i="114"/>
  <c r="T79" i="114"/>
  <c r="S84" i="114"/>
  <c r="T84" i="114"/>
  <c r="S77" i="114"/>
  <c r="U76" i="114"/>
  <c r="S87" i="114"/>
  <c r="T87" i="114"/>
  <c r="S80" i="114"/>
  <c r="T80" i="114"/>
  <c r="S86" i="114"/>
  <c r="T86" i="114"/>
  <c r="S83" i="114"/>
  <c r="T83" i="114"/>
  <c r="U28" i="114"/>
  <c r="T39" i="114"/>
  <c r="U39" i="114"/>
  <c r="S34" i="114"/>
  <c r="U34" i="114"/>
  <c r="U42" i="114"/>
  <c r="U40" i="114"/>
  <c r="T38" i="114"/>
  <c r="U38" i="114"/>
  <c r="T36" i="114"/>
  <c r="U36" i="114"/>
  <c r="U32" i="114"/>
  <c r="U30" i="114"/>
  <c r="O67" i="114"/>
  <c r="R27" i="114"/>
  <c r="U29" i="113"/>
  <c r="U33" i="113"/>
  <c r="U32" i="113"/>
  <c r="U28" i="113"/>
  <c r="S78" i="127"/>
  <c r="T78" i="127"/>
  <c r="T75" i="127"/>
  <c r="U75" i="127"/>
  <c r="S80" i="127"/>
  <c r="T80" i="127"/>
  <c r="U80" i="127"/>
  <c r="U47" i="127"/>
  <c r="S49" i="127"/>
  <c r="U49" i="127"/>
  <c r="S41" i="127"/>
  <c r="U41" i="127"/>
  <c r="T31" i="127"/>
  <c r="U31" i="127"/>
  <c r="U44" i="127"/>
  <c r="U45" i="127"/>
  <c r="U46" i="127"/>
  <c r="K115" i="124"/>
  <c r="T29" i="124"/>
  <c r="U29" i="124"/>
  <c r="U85" i="123"/>
  <c r="K115" i="123"/>
  <c r="S34" i="123"/>
  <c r="U34" i="123"/>
  <c r="U28" i="116"/>
  <c r="K115" i="116"/>
  <c r="U29" i="112"/>
  <c r="K115" i="112"/>
  <c r="U76" i="117"/>
  <c r="U74" i="117"/>
  <c r="S37" i="117"/>
  <c r="S31" i="117"/>
  <c r="S36" i="117"/>
  <c r="U36" i="117"/>
  <c r="U64" i="117"/>
  <c r="U54" i="117"/>
  <c r="U46" i="117"/>
  <c r="U63" i="117"/>
  <c r="U59" i="117"/>
  <c r="U55" i="117"/>
  <c r="U51" i="117"/>
  <c r="U47" i="117"/>
  <c r="U62" i="117"/>
  <c r="U52" i="117"/>
  <c r="U44" i="117"/>
  <c r="S33" i="117"/>
  <c r="U33" i="117"/>
  <c r="U35" i="117"/>
  <c r="U31" i="117"/>
  <c r="K115" i="117"/>
  <c r="S77" i="123"/>
  <c r="U77" i="123"/>
  <c r="S79" i="123"/>
  <c r="U79" i="123"/>
  <c r="T83" i="123"/>
  <c r="U83" i="123"/>
  <c r="S33" i="123"/>
  <c r="U33" i="123"/>
  <c r="N115" i="127"/>
  <c r="S32" i="127"/>
  <c r="U32" i="127"/>
  <c r="S30" i="127"/>
  <c r="U30" i="127"/>
  <c r="U32" i="123"/>
  <c r="S75" i="123"/>
  <c r="U75" i="123"/>
  <c r="U31" i="123"/>
  <c r="U29" i="123"/>
  <c r="O20" i="124"/>
  <c r="T31" i="124"/>
  <c r="U31" i="124"/>
  <c r="T76" i="127"/>
  <c r="U76" i="127"/>
  <c r="S39" i="127"/>
  <c r="U39" i="127"/>
  <c r="O20" i="127"/>
  <c r="S36" i="127"/>
  <c r="U36" i="127"/>
  <c r="S34" i="127"/>
  <c r="U34" i="127"/>
  <c r="U29" i="127"/>
  <c r="K115" i="127"/>
  <c r="O113" i="127"/>
  <c r="U32" i="124"/>
  <c r="S30" i="124"/>
  <c r="U30" i="124"/>
  <c r="O67" i="124"/>
  <c r="U74" i="124"/>
  <c r="U28" i="128"/>
  <c r="T86" i="139"/>
  <c r="S86" i="139"/>
  <c r="U86" i="139"/>
  <c r="T77" i="139"/>
  <c r="S77" i="139"/>
  <c r="S82" i="139"/>
  <c r="T82" i="139"/>
  <c r="S74" i="139"/>
  <c r="T74" i="139"/>
  <c r="U74" i="139"/>
  <c r="U20" i="139"/>
  <c r="T83" i="139"/>
  <c r="S83" i="139"/>
  <c r="T75" i="139"/>
  <c r="S75" i="139"/>
  <c r="U112" i="139"/>
  <c r="U108" i="139"/>
  <c r="U104" i="139"/>
  <c r="T92" i="139"/>
  <c r="S92" i="139"/>
  <c r="U92" i="139"/>
  <c r="S80" i="139"/>
  <c r="T80" i="139"/>
  <c r="U80" i="139"/>
  <c r="U111" i="139"/>
  <c r="U107" i="139"/>
  <c r="U103" i="139"/>
  <c r="U101" i="139"/>
  <c r="U99" i="139"/>
  <c r="U97" i="139"/>
  <c r="U95" i="139"/>
  <c r="O67" i="139"/>
  <c r="R27" i="139"/>
  <c r="U72" i="139"/>
  <c r="U59" i="139"/>
  <c r="U51" i="139"/>
  <c r="U44" i="139"/>
  <c r="U43" i="139"/>
  <c r="T94" i="139"/>
  <c r="S94" i="139"/>
  <c r="T81" i="139"/>
  <c r="S81" i="139"/>
  <c r="U81" i="139"/>
  <c r="O113" i="139"/>
  <c r="R73" i="139"/>
  <c r="T88" i="139"/>
  <c r="S88" i="139"/>
  <c r="U88" i="139"/>
  <c r="S78" i="139"/>
  <c r="T78" i="139"/>
  <c r="U78" i="139"/>
  <c r="U91" i="139"/>
  <c r="U87" i="139"/>
  <c r="U64" i="139"/>
  <c r="U56" i="139"/>
  <c r="U65" i="139"/>
  <c r="U57" i="139"/>
  <c r="U66" i="139"/>
  <c r="U58" i="139"/>
  <c r="U50" i="139"/>
  <c r="U42" i="139"/>
  <c r="U48" i="139"/>
  <c r="U26" i="139"/>
  <c r="U40" i="139"/>
  <c r="U36" i="139"/>
  <c r="U32" i="139"/>
  <c r="U28" i="139"/>
  <c r="T90" i="139"/>
  <c r="S90" i="139"/>
  <c r="U90" i="139"/>
  <c r="T79" i="139"/>
  <c r="S79" i="139"/>
  <c r="T84" i="139"/>
  <c r="S84" i="139"/>
  <c r="U84" i="139"/>
  <c r="S76" i="139"/>
  <c r="T76" i="139"/>
  <c r="U76" i="139"/>
  <c r="U98" i="139"/>
  <c r="U96" i="139"/>
  <c r="S20" i="139"/>
  <c r="U41" i="139"/>
  <c r="U37" i="139"/>
  <c r="U33" i="139"/>
  <c r="U29" i="139"/>
  <c r="T106" i="138"/>
  <c r="S106" i="138"/>
  <c r="U106" i="138"/>
  <c r="T98" i="138"/>
  <c r="S98" i="138"/>
  <c r="T90" i="138"/>
  <c r="S90" i="138"/>
  <c r="U90" i="138"/>
  <c r="T82" i="138"/>
  <c r="S82" i="138"/>
  <c r="T74" i="138"/>
  <c r="S74" i="138"/>
  <c r="U74" i="138"/>
  <c r="S109" i="138"/>
  <c r="T109" i="138"/>
  <c r="U109" i="138"/>
  <c r="S101" i="138"/>
  <c r="T101" i="138"/>
  <c r="U101" i="138"/>
  <c r="S87" i="138"/>
  <c r="T87" i="138"/>
  <c r="U87" i="138"/>
  <c r="S79" i="138"/>
  <c r="T79" i="138"/>
  <c r="U79" i="138"/>
  <c r="R27" i="138"/>
  <c r="O67" i="138"/>
  <c r="U48" i="138"/>
  <c r="U40" i="138"/>
  <c r="U32" i="138"/>
  <c r="T112" i="138"/>
  <c r="S112" i="138"/>
  <c r="T104" i="138"/>
  <c r="S104" i="138"/>
  <c r="U104" i="138"/>
  <c r="T96" i="138"/>
  <c r="S96" i="138"/>
  <c r="T88" i="138"/>
  <c r="S88" i="138"/>
  <c r="U88" i="138"/>
  <c r="T80" i="138"/>
  <c r="S80" i="138"/>
  <c r="S107" i="138"/>
  <c r="T107" i="138"/>
  <c r="S99" i="138"/>
  <c r="T99" i="138"/>
  <c r="U99" i="138"/>
  <c r="S93" i="138"/>
  <c r="T93" i="138"/>
  <c r="S85" i="138"/>
  <c r="T85" i="138"/>
  <c r="U85" i="138"/>
  <c r="S77" i="138"/>
  <c r="T77" i="138"/>
  <c r="U26" i="138"/>
  <c r="U46" i="138"/>
  <c r="U38" i="138"/>
  <c r="U30" i="138"/>
  <c r="T110" i="138"/>
  <c r="S110" i="138"/>
  <c r="T102" i="138"/>
  <c r="S102" i="138"/>
  <c r="U102" i="138"/>
  <c r="T94" i="138"/>
  <c r="S94" i="138"/>
  <c r="T86" i="138"/>
  <c r="S86" i="138"/>
  <c r="U86" i="138"/>
  <c r="T78" i="138"/>
  <c r="S78" i="138"/>
  <c r="S105" i="138"/>
  <c r="T105" i="138"/>
  <c r="S97" i="138"/>
  <c r="T97" i="138"/>
  <c r="U97" i="138"/>
  <c r="S91" i="138"/>
  <c r="T91" i="138"/>
  <c r="S83" i="138"/>
  <c r="T83" i="138"/>
  <c r="U83" i="138"/>
  <c r="S75" i="138"/>
  <c r="T75" i="138"/>
  <c r="T108" i="138"/>
  <c r="S108" i="138"/>
  <c r="T100" i="138"/>
  <c r="S100" i="138"/>
  <c r="U100" i="138"/>
  <c r="T92" i="138"/>
  <c r="S92" i="138"/>
  <c r="T84" i="138"/>
  <c r="S84" i="138"/>
  <c r="U84" i="138"/>
  <c r="T76" i="138"/>
  <c r="S76" i="138"/>
  <c r="S111" i="138"/>
  <c r="T111" i="138"/>
  <c r="S103" i="138"/>
  <c r="T103" i="138"/>
  <c r="U103" i="138"/>
  <c r="S95" i="138"/>
  <c r="T95" i="138"/>
  <c r="S89" i="138"/>
  <c r="T89" i="138"/>
  <c r="U89" i="138"/>
  <c r="S81" i="138"/>
  <c r="T81" i="138"/>
  <c r="T73" i="138"/>
  <c r="S73" i="138"/>
  <c r="S113" i="138"/>
  <c r="R113" i="138"/>
  <c r="O113" i="138"/>
  <c r="O115" i="138"/>
  <c r="U110" i="137"/>
  <c r="U106" i="137"/>
  <c r="O113" i="137"/>
  <c r="R73" i="137"/>
  <c r="U111" i="137"/>
  <c r="U107" i="137"/>
  <c r="U103" i="137"/>
  <c r="U66" i="137"/>
  <c r="U64" i="137"/>
  <c r="U62" i="137"/>
  <c r="U60" i="137"/>
  <c r="U58" i="137"/>
  <c r="U90" i="137"/>
  <c r="U74" i="137"/>
  <c r="U88" i="137"/>
  <c r="U86" i="137"/>
  <c r="O67" i="137"/>
  <c r="R27" i="137"/>
  <c r="U36" i="137"/>
  <c r="U32" i="137"/>
  <c r="U28" i="137"/>
  <c r="U44" i="137"/>
  <c r="U42" i="137"/>
  <c r="U51" i="137"/>
  <c r="U40" i="137"/>
  <c r="S85" i="136"/>
  <c r="T85" i="136"/>
  <c r="S77" i="136"/>
  <c r="T77" i="136"/>
  <c r="T61" i="136"/>
  <c r="S61" i="136"/>
  <c r="U61" i="136"/>
  <c r="S83" i="136"/>
  <c r="T83" i="136"/>
  <c r="U83" i="136"/>
  <c r="S75" i="136"/>
  <c r="T75" i="136"/>
  <c r="U109" i="136"/>
  <c r="U105" i="136"/>
  <c r="U101" i="136"/>
  <c r="U97" i="136"/>
  <c r="U93" i="136"/>
  <c r="U89" i="136"/>
  <c r="U82" i="136"/>
  <c r="U74" i="136"/>
  <c r="R113" i="136"/>
  <c r="R115" i="136"/>
  <c r="T73" i="136"/>
  <c r="S73" i="136"/>
  <c r="T57" i="136"/>
  <c r="S57" i="136"/>
  <c r="T66" i="136"/>
  <c r="S66" i="136"/>
  <c r="T58" i="136"/>
  <c r="S58" i="136"/>
  <c r="T49" i="136"/>
  <c r="S49" i="136"/>
  <c r="U48" i="136"/>
  <c r="U26" i="136"/>
  <c r="S81" i="136"/>
  <c r="T81" i="136"/>
  <c r="U81" i="136"/>
  <c r="O67" i="136"/>
  <c r="O113" i="136"/>
  <c r="T54" i="136"/>
  <c r="S54" i="136"/>
  <c r="U112" i="136"/>
  <c r="U108" i="136"/>
  <c r="U104" i="136"/>
  <c r="U100" i="136"/>
  <c r="U96" i="136"/>
  <c r="U92" i="136"/>
  <c r="U80" i="136"/>
  <c r="S87" i="136"/>
  <c r="T87" i="136"/>
  <c r="U87" i="136"/>
  <c r="S79" i="136"/>
  <c r="T79" i="136"/>
  <c r="U86" i="136"/>
  <c r="U78" i="136"/>
  <c r="T65" i="136"/>
  <c r="S65" i="136"/>
  <c r="T50" i="136"/>
  <c r="S50" i="136"/>
  <c r="S53" i="136"/>
  <c r="S62" i="136"/>
  <c r="S67" i="136"/>
  <c r="T62" i="136"/>
  <c r="T53" i="136"/>
  <c r="U27" i="136"/>
  <c r="U20" i="135"/>
  <c r="U111" i="135"/>
  <c r="U107" i="135"/>
  <c r="U103" i="135"/>
  <c r="U99" i="135"/>
  <c r="U95" i="135"/>
  <c r="U91" i="135"/>
  <c r="U87" i="135"/>
  <c r="U83" i="135"/>
  <c r="S78" i="135"/>
  <c r="T78" i="135"/>
  <c r="T60" i="135"/>
  <c r="S60" i="135"/>
  <c r="T44" i="135"/>
  <c r="S44" i="135"/>
  <c r="U44" i="135"/>
  <c r="T62" i="135"/>
  <c r="S62" i="135"/>
  <c r="T46" i="135"/>
  <c r="S46" i="135"/>
  <c r="U46" i="135"/>
  <c r="N115" i="135"/>
  <c r="T81" i="135"/>
  <c r="S81" i="135"/>
  <c r="U81" i="135"/>
  <c r="S77" i="135"/>
  <c r="T77" i="135"/>
  <c r="U77" i="135"/>
  <c r="T56" i="135"/>
  <c r="S56" i="135"/>
  <c r="U56" i="135"/>
  <c r="O113" i="135"/>
  <c r="R73" i="135"/>
  <c r="T58" i="135"/>
  <c r="S58" i="135"/>
  <c r="U58" i="135"/>
  <c r="O67" i="135"/>
  <c r="R27" i="135"/>
  <c r="U39" i="135"/>
  <c r="U35" i="135"/>
  <c r="U26" i="135"/>
  <c r="U74" i="135"/>
  <c r="U40" i="135"/>
  <c r="U36" i="135"/>
  <c r="U32" i="135"/>
  <c r="S80" i="135"/>
  <c r="T80" i="135"/>
  <c r="U80" i="135"/>
  <c r="S76" i="135"/>
  <c r="T76" i="135"/>
  <c r="U76" i="135"/>
  <c r="T52" i="135"/>
  <c r="S52" i="135"/>
  <c r="T54" i="135"/>
  <c r="S54" i="135"/>
  <c r="U29" i="135"/>
  <c r="S79" i="135"/>
  <c r="T79" i="135"/>
  <c r="S75" i="135"/>
  <c r="T75" i="135"/>
  <c r="U75" i="135"/>
  <c r="T64" i="135"/>
  <c r="S64" i="135"/>
  <c r="U64" i="135"/>
  <c r="T48" i="135"/>
  <c r="S48" i="135"/>
  <c r="T66" i="135"/>
  <c r="S66" i="135"/>
  <c r="U66" i="135"/>
  <c r="T50" i="135"/>
  <c r="S50" i="135"/>
  <c r="S20" i="135"/>
  <c r="U34" i="135"/>
  <c r="T111" i="134"/>
  <c r="S111" i="134"/>
  <c r="U111" i="134"/>
  <c r="T95" i="134"/>
  <c r="S95" i="134"/>
  <c r="U95" i="134"/>
  <c r="T87" i="134"/>
  <c r="S87" i="134"/>
  <c r="U87" i="134"/>
  <c r="O113" i="134"/>
  <c r="O115" i="134"/>
  <c r="R73" i="134"/>
  <c r="U65" i="134"/>
  <c r="U57" i="134"/>
  <c r="U49" i="134"/>
  <c r="U41" i="134"/>
  <c r="S27" i="134"/>
  <c r="S67" i="134"/>
  <c r="R67" i="134"/>
  <c r="T27" i="134"/>
  <c r="U101" i="134"/>
  <c r="U92" i="134"/>
  <c r="U88" i="134"/>
  <c r="U78" i="134"/>
  <c r="U66" i="134"/>
  <c r="U58" i="134"/>
  <c r="U50" i="134"/>
  <c r="U42" i="134"/>
  <c r="U34" i="134"/>
  <c r="T107" i="134"/>
  <c r="S107" i="134"/>
  <c r="U107" i="134"/>
  <c r="T93" i="134"/>
  <c r="S93" i="134"/>
  <c r="U93" i="134"/>
  <c r="T85" i="134"/>
  <c r="S85" i="134"/>
  <c r="U85" i="134"/>
  <c r="T110" i="134"/>
  <c r="S110" i="134"/>
  <c r="U110" i="134"/>
  <c r="T102" i="134"/>
  <c r="S102" i="134"/>
  <c r="U102" i="134"/>
  <c r="S20" i="134"/>
  <c r="U32" i="134"/>
  <c r="T103" i="134"/>
  <c r="S103" i="134"/>
  <c r="U103" i="134"/>
  <c r="T91" i="134"/>
  <c r="S91" i="134"/>
  <c r="U91" i="134"/>
  <c r="T83" i="134"/>
  <c r="S83" i="134"/>
  <c r="U83" i="134"/>
  <c r="T99" i="134"/>
  <c r="S99" i="134"/>
  <c r="U99" i="134"/>
  <c r="T89" i="134"/>
  <c r="S89" i="134"/>
  <c r="U89" i="134"/>
  <c r="T106" i="134"/>
  <c r="S106" i="134"/>
  <c r="U106" i="134"/>
  <c r="T98" i="134"/>
  <c r="S98" i="134"/>
  <c r="U98" i="134"/>
  <c r="U35" i="134"/>
  <c r="U97" i="134"/>
  <c r="U20" i="134"/>
  <c r="T86" i="133"/>
  <c r="S86" i="133"/>
  <c r="U38" i="133"/>
  <c r="U34" i="133"/>
  <c r="U26" i="133"/>
  <c r="U111" i="133"/>
  <c r="U107" i="133"/>
  <c r="U103" i="133"/>
  <c r="U99" i="133"/>
  <c r="U95" i="133"/>
  <c r="U91" i="133"/>
  <c r="U87" i="133"/>
  <c r="O67" i="133"/>
  <c r="R27" i="133"/>
  <c r="U110" i="133"/>
  <c r="U106" i="133"/>
  <c r="U102" i="133"/>
  <c r="U98" i="133"/>
  <c r="U94" i="133"/>
  <c r="U90" i="133"/>
  <c r="U30" i="133"/>
  <c r="U29" i="133"/>
  <c r="U59" i="133"/>
  <c r="U51" i="133"/>
  <c r="U45" i="133"/>
  <c r="U37" i="133"/>
  <c r="U109" i="133"/>
  <c r="U105" i="133"/>
  <c r="U101" i="133"/>
  <c r="U97" i="133"/>
  <c r="U93" i="133"/>
  <c r="U89" i="133"/>
  <c r="O113" i="133"/>
  <c r="R73" i="133"/>
  <c r="U80" i="133"/>
  <c r="U15" i="133"/>
  <c r="U20" i="133"/>
  <c r="T20" i="133"/>
  <c r="U112" i="133"/>
  <c r="U108" i="133"/>
  <c r="U104" i="133"/>
  <c r="U100" i="133"/>
  <c r="U96" i="133"/>
  <c r="U92" i="133"/>
  <c r="U88" i="133"/>
  <c r="U33" i="133"/>
  <c r="U81" i="132"/>
  <c r="U77" i="132"/>
  <c r="O113" i="132"/>
  <c r="U109" i="132"/>
  <c r="U84" i="132"/>
  <c r="U80" i="132"/>
  <c r="U29" i="132"/>
  <c r="U38" i="132"/>
  <c r="U32" i="132"/>
  <c r="U89" i="132"/>
  <c r="T76" i="132"/>
  <c r="S76" i="132"/>
  <c r="U73" i="132"/>
  <c r="T74" i="132"/>
  <c r="S74" i="132"/>
  <c r="R67" i="132"/>
  <c r="T27" i="132"/>
  <c r="S27" i="132"/>
  <c r="S67" i="132"/>
  <c r="U30" i="132"/>
  <c r="U35" i="132"/>
  <c r="T74" i="131"/>
  <c r="S74" i="131"/>
  <c r="U74" i="131"/>
  <c r="T80" i="131"/>
  <c r="S80" i="131"/>
  <c r="U112" i="131"/>
  <c r="U108" i="131"/>
  <c r="U104" i="131"/>
  <c r="U100" i="131"/>
  <c r="U96" i="131"/>
  <c r="U92" i="131"/>
  <c r="U88" i="131"/>
  <c r="S77" i="131"/>
  <c r="T77" i="131"/>
  <c r="U77" i="131"/>
  <c r="U109" i="131"/>
  <c r="U105" i="131"/>
  <c r="U101" i="131"/>
  <c r="U97" i="131"/>
  <c r="U93" i="131"/>
  <c r="U89" i="131"/>
  <c r="T82" i="131"/>
  <c r="S82" i="131"/>
  <c r="S79" i="131"/>
  <c r="T79" i="131"/>
  <c r="U79" i="131"/>
  <c r="T78" i="131"/>
  <c r="S78" i="131"/>
  <c r="S83" i="131"/>
  <c r="T83" i="131"/>
  <c r="U83" i="131"/>
  <c r="S75" i="131"/>
  <c r="T75" i="131"/>
  <c r="U75" i="131"/>
  <c r="O113" i="131"/>
  <c r="R73" i="131"/>
  <c r="U28" i="131"/>
  <c r="T76" i="131"/>
  <c r="S76" i="131"/>
  <c r="U110" i="131"/>
  <c r="U106" i="131"/>
  <c r="U102" i="131"/>
  <c r="U98" i="131"/>
  <c r="U94" i="131"/>
  <c r="U90" i="131"/>
  <c r="R27" i="131"/>
  <c r="O67" i="131"/>
  <c r="S81" i="131"/>
  <c r="T81" i="131"/>
  <c r="U111" i="131"/>
  <c r="U107" i="131"/>
  <c r="U103" i="131"/>
  <c r="U99" i="131"/>
  <c r="U95" i="131"/>
  <c r="U91" i="131"/>
  <c r="U72" i="131"/>
  <c r="S52" i="130"/>
  <c r="T52" i="130"/>
  <c r="U52" i="130"/>
  <c r="S20" i="130"/>
  <c r="O113" i="130"/>
  <c r="O67" i="130"/>
  <c r="O115" i="130"/>
  <c r="R73" i="130"/>
  <c r="U109" i="130"/>
  <c r="U105" i="130"/>
  <c r="U101" i="130"/>
  <c r="U97" i="130"/>
  <c r="U93" i="130"/>
  <c r="U89" i="130"/>
  <c r="U83" i="130"/>
  <c r="U75" i="130"/>
  <c r="S51" i="130"/>
  <c r="T51" i="130"/>
  <c r="U85" i="130"/>
  <c r="U44" i="130"/>
  <c r="U40" i="130"/>
  <c r="U36" i="130"/>
  <c r="U32" i="130"/>
  <c r="U28" i="130"/>
  <c r="U14" i="130"/>
  <c r="T20" i="130"/>
  <c r="U16" i="130"/>
  <c r="S54" i="130"/>
  <c r="T54" i="130"/>
  <c r="U54" i="130"/>
  <c r="S49" i="130"/>
  <c r="T49" i="130"/>
  <c r="U49" i="130"/>
  <c r="R27" i="130"/>
  <c r="U33" i="130"/>
  <c r="U29" i="130"/>
  <c r="U111" i="130"/>
  <c r="U107" i="130"/>
  <c r="U103" i="130"/>
  <c r="U99" i="130"/>
  <c r="U95" i="130"/>
  <c r="U91" i="130"/>
  <c r="U87" i="130"/>
  <c r="U79" i="130"/>
  <c r="S53" i="130"/>
  <c r="T53" i="130"/>
  <c r="U53" i="130"/>
  <c r="U77" i="130"/>
  <c r="U46" i="130"/>
  <c r="U42" i="130"/>
  <c r="U38" i="130"/>
  <c r="U34" i="130"/>
  <c r="U30" i="130"/>
  <c r="U17" i="130"/>
  <c r="T104" i="129"/>
  <c r="S104" i="129"/>
  <c r="U104" i="129"/>
  <c r="T57" i="129"/>
  <c r="S57" i="129"/>
  <c r="R113" i="129"/>
  <c r="T34" i="129"/>
  <c r="S34" i="129"/>
  <c r="T110" i="129"/>
  <c r="S110" i="129"/>
  <c r="U110" i="129"/>
  <c r="T55" i="129"/>
  <c r="S55" i="129"/>
  <c r="T33" i="129"/>
  <c r="S33" i="129"/>
  <c r="U33" i="129"/>
  <c r="T30" i="129"/>
  <c r="S30" i="129"/>
  <c r="T47" i="129"/>
  <c r="S47" i="129"/>
  <c r="U47" i="129"/>
  <c r="T31" i="129"/>
  <c r="S31" i="129"/>
  <c r="T20" i="129"/>
  <c r="U14" i="129"/>
  <c r="U56" i="129"/>
  <c r="T108" i="129"/>
  <c r="S108" i="129"/>
  <c r="S106" i="129"/>
  <c r="S112" i="129"/>
  <c r="S113" i="129"/>
  <c r="T61" i="129"/>
  <c r="S61" i="129"/>
  <c r="U61" i="129"/>
  <c r="T53" i="129"/>
  <c r="S53" i="129"/>
  <c r="T45" i="129"/>
  <c r="S45" i="129"/>
  <c r="U45" i="129"/>
  <c r="T29" i="129"/>
  <c r="S29" i="129"/>
  <c r="U73" i="129"/>
  <c r="U62" i="129"/>
  <c r="U54" i="129"/>
  <c r="T42" i="129"/>
  <c r="S42" i="129"/>
  <c r="U42" i="129"/>
  <c r="U16" i="129"/>
  <c r="T112" i="129"/>
  <c r="U112" i="129"/>
  <c r="T65" i="129"/>
  <c r="S65" i="129"/>
  <c r="O67" i="129"/>
  <c r="R27" i="129"/>
  <c r="T37" i="129"/>
  <c r="S37" i="129"/>
  <c r="O113" i="129"/>
  <c r="O115" i="129"/>
  <c r="T63" i="129"/>
  <c r="S63" i="129"/>
  <c r="U63" i="129"/>
  <c r="T49" i="129"/>
  <c r="S49" i="129"/>
  <c r="U17" i="129"/>
  <c r="U60" i="129"/>
  <c r="T46" i="129"/>
  <c r="S46" i="129"/>
  <c r="U46" i="129"/>
  <c r="T39" i="129"/>
  <c r="S39" i="129"/>
  <c r="T106" i="129"/>
  <c r="U106" i="129"/>
  <c r="T59" i="129"/>
  <c r="S59" i="129"/>
  <c r="T51" i="129"/>
  <c r="S51" i="129"/>
  <c r="U51" i="129"/>
  <c r="U97" i="129"/>
  <c r="U81" i="129"/>
  <c r="T41" i="129"/>
  <c r="S41" i="129"/>
  <c r="U41" i="129"/>
  <c r="U15" i="129"/>
  <c r="U52" i="129"/>
  <c r="T38" i="129"/>
  <c r="S38" i="129"/>
  <c r="U38" i="129"/>
  <c r="T43" i="129"/>
  <c r="S43" i="129"/>
  <c r="T35" i="129"/>
  <c r="S35" i="129"/>
  <c r="U35" i="129"/>
  <c r="S20" i="129"/>
  <c r="U64" i="129"/>
  <c r="U97" i="128"/>
  <c r="T61" i="128"/>
  <c r="S61" i="128"/>
  <c r="U61" i="128"/>
  <c r="T45" i="128"/>
  <c r="S45" i="128"/>
  <c r="U45" i="128"/>
  <c r="U93" i="128"/>
  <c r="T63" i="128"/>
  <c r="S63" i="128"/>
  <c r="T47" i="128"/>
  <c r="S47" i="128"/>
  <c r="U107" i="128"/>
  <c r="T62" i="128"/>
  <c r="S62" i="128"/>
  <c r="U62" i="128"/>
  <c r="T46" i="128"/>
  <c r="S46" i="128"/>
  <c r="U46" i="128"/>
  <c r="U76" i="128"/>
  <c r="U104" i="128"/>
  <c r="U80" i="128"/>
  <c r="U100" i="128"/>
  <c r="U109" i="128"/>
  <c r="U105" i="128"/>
  <c r="O113" i="128"/>
  <c r="R73" i="128"/>
  <c r="T57" i="128"/>
  <c r="S57" i="128"/>
  <c r="U57" i="128"/>
  <c r="T41" i="128"/>
  <c r="S41" i="128"/>
  <c r="U41" i="128"/>
  <c r="U101" i="128"/>
  <c r="T59" i="128"/>
  <c r="S59" i="128"/>
  <c r="T43" i="128"/>
  <c r="S43" i="128"/>
  <c r="T58" i="128"/>
  <c r="S58" i="128"/>
  <c r="T42" i="128"/>
  <c r="S42" i="128"/>
  <c r="U81" i="128"/>
  <c r="T53" i="128"/>
  <c r="S53" i="128"/>
  <c r="U53" i="128"/>
  <c r="T27" i="128"/>
  <c r="R67" i="128"/>
  <c r="S27" i="128"/>
  <c r="U77" i="128"/>
  <c r="T55" i="128"/>
  <c r="S55" i="128"/>
  <c r="U55" i="128"/>
  <c r="S40" i="128"/>
  <c r="T40" i="128"/>
  <c r="T54" i="128"/>
  <c r="S54" i="128"/>
  <c r="U54" i="128"/>
  <c r="U96" i="128"/>
  <c r="U84" i="128"/>
  <c r="U92" i="128"/>
  <c r="U88" i="128"/>
  <c r="T65" i="128"/>
  <c r="S65" i="128"/>
  <c r="U65" i="128"/>
  <c r="T49" i="128"/>
  <c r="S49" i="128"/>
  <c r="U49" i="128"/>
  <c r="O67" i="128"/>
  <c r="T51" i="128"/>
  <c r="S51" i="128"/>
  <c r="T66" i="128"/>
  <c r="S66" i="128"/>
  <c r="T50" i="128"/>
  <c r="S50" i="128"/>
  <c r="S74" i="127"/>
  <c r="T74" i="127"/>
  <c r="T40" i="127"/>
  <c r="S40" i="127"/>
  <c r="U14" i="127"/>
  <c r="U20" i="127"/>
  <c r="T20" i="127"/>
  <c r="T38" i="127"/>
  <c r="S38" i="127"/>
  <c r="U110" i="127"/>
  <c r="U106" i="127"/>
  <c r="U102" i="127"/>
  <c r="U111" i="127"/>
  <c r="U107" i="127"/>
  <c r="U103" i="127"/>
  <c r="U99" i="127"/>
  <c r="O67" i="127"/>
  <c r="R27" i="127"/>
  <c r="U26" i="127"/>
  <c r="T42" i="127"/>
  <c r="S42" i="127"/>
  <c r="R113" i="127"/>
  <c r="T73" i="127"/>
  <c r="S73" i="127"/>
  <c r="U112" i="127"/>
  <c r="U108" i="127"/>
  <c r="U104" i="127"/>
  <c r="U100" i="127"/>
  <c r="U109" i="127"/>
  <c r="U105" i="127"/>
  <c r="U101" i="127"/>
  <c r="S20" i="127"/>
  <c r="U33" i="127"/>
  <c r="T37" i="126"/>
  <c r="S37" i="126"/>
  <c r="U64" i="126"/>
  <c r="R67" i="126"/>
  <c r="T27" i="126"/>
  <c r="S27" i="126"/>
  <c r="T35" i="126"/>
  <c r="S35" i="126"/>
  <c r="U14" i="126"/>
  <c r="U20" i="126"/>
  <c r="T20" i="126"/>
  <c r="U77" i="126"/>
  <c r="U72" i="126"/>
  <c r="U50" i="126"/>
  <c r="U56" i="126"/>
  <c r="U40" i="126"/>
  <c r="U54" i="126"/>
  <c r="U60" i="126"/>
  <c r="U44" i="126"/>
  <c r="U26" i="126"/>
  <c r="S38" i="126"/>
  <c r="T38" i="126"/>
  <c r="O67" i="126"/>
  <c r="O113" i="126"/>
  <c r="R73" i="126"/>
  <c r="U112" i="126"/>
  <c r="U108" i="126"/>
  <c r="U104" i="126"/>
  <c r="U100" i="126"/>
  <c r="U96" i="126"/>
  <c r="U92" i="126"/>
  <c r="U88" i="126"/>
  <c r="U109" i="126"/>
  <c r="U105" i="126"/>
  <c r="U101" i="126"/>
  <c r="U97" i="126"/>
  <c r="U93" i="126"/>
  <c r="U89" i="126"/>
  <c r="U80" i="126"/>
  <c r="U76" i="126"/>
  <c r="S36" i="126"/>
  <c r="T36" i="126"/>
  <c r="U79" i="126"/>
  <c r="U75" i="126"/>
  <c r="U58" i="126"/>
  <c r="U42" i="126"/>
  <c r="U48" i="126"/>
  <c r="U62" i="126"/>
  <c r="U46" i="126"/>
  <c r="U52" i="126"/>
  <c r="S20" i="125"/>
  <c r="U50" i="125"/>
  <c r="U26" i="125"/>
  <c r="U46" i="125"/>
  <c r="T72" i="125"/>
  <c r="S72" i="125"/>
  <c r="U72" i="125"/>
  <c r="U87" i="125"/>
  <c r="U42" i="125"/>
  <c r="U38" i="125"/>
  <c r="U34" i="125"/>
  <c r="U30" i="125"/>
  <c r="U39" i="125"/>
  <c r="U35" i="125"/>
  <c r="U31" i="125"/>
  <c r="T113" i="125"/>
  <c r="U73" i="125"/>
  <c r="U83" i="125"/>
  <c r="U89" i="125"/>
  <c r="U99" i="125"/>
  <c r="U105" i="125"/>
  <c r="U113" i="125"/>
  <c r="U66" i="125"/>
  <c r="U62" i="125"/>
  <c r="O67" i="125"/>
  <c r="R27" i="125"/>
  <c r="U63" i="125"/>
  <c r="U14" i="125"/>
  <c r="U20" i="125"/>
  <c r="O115" i="125"/>
  <c r="U29" i="125"/>
  <c r="U103" i="124"/>
  <c r="U87" i="124"/>
  <c r="U14" i="124"/>
  <c r="U20" i="124"/>
  <c r="T20" i="124"/>
  <c r="T27" i="124"/>
  <c r="S27" i="124"/>
  <c r="R67" i="124"/>
  <c r="U107" i="124"/>
  <c r="U91" i="124"/>
  <c r="O113" i="124"/>
  <c r="R73" i="124"/>
  <c r="U111" i="124"/>
  <c r="U95" i="124"/>
  <c r="U99" i="124"/>
  <c r="N115" i="124"/>
  <c r="T80" i="123"/>
  <c r="S80" i="123"/>
  <c r="N115" i="123"/>
  <c r="U111" i="123"/>
  <c r="U107" i="123"/>
  <c r="U103" i="123"/>
  <c r="U99" i="123"/>
  <c r="U95" i="123"/>
  <c r="U91" i="123"/>
  <c r="T49" i="123"/>
  <c r="S49" i="123"/>
  <c r="U14" i="123"/>
  <c r="U20" i="123"/>
  <c r="T20" i="123"/>
  <c r="U46" i="123"/>
  <c r="U38" i="123"/>
  <c r="U30" i="123"/>
  <c r="U43" i="123"/>
  <c r="U35" i="123"/>
  <c r="U44" i="123"/>
  <c r="U36" i="123"/>
  <c r="U28" i="123"/>
  <c r="U41" i="123"/>
  <c r="T74" i="123"/>
  <c r="S74" i="123"/>
  <c r="T86" i="123"/>
  <c r="S86" i="123"/>
  <c r="T78" i="123"/>
  <c r="S78" i="123"/>
  <c r="U81" i="123"/>
  <c r="U110" i="123"/>
  <c r="U106" i="123"/>
  <c r="U102" i="123"/>
  <c r="U98" i="123"/>
  <c r="U94" i="123"/>
  <c r="U90" i="123"/>
  <c r="U72" i="123"/>
  <c r="O113" i="123"/>
  <c r="R73" i="123"/>
  <c r="T82" i="123"/>
  <c r="S82" i="123"/>
  <c r="T87" i="123"/>
  <c r="S87" i="123"/>
  <c r="T84" i="123"/>
  <c r="S84" i="123"/>
  <c r="T76" i="123"/>
  <c r="S76" i="123"/>
  <c r="R67" i="123"/>
  <c r="T27" i="123"/>
  <c r="S27" i="123"/>
  <c r="O67" i="123"/>
  <c r="T81" i="122"/>
  <c r="S81" i="122"/>
  <c r="S84" i="122"/>
  <c r="T84" i="122"/>
  <c r="U84" i="122"/>
  <c r="T40" i="122"/>
  <c r="S40" i="122"/>
  <c r="T27" i="122"/>
  <c r="S27" i="122"/>
  <c r="R67" i="122"/>
  <c r="U35" i="122"/>
  <c r="U32" i="122"/>
  <c r="U39" i="122"/>
  <c r="U29" i="122"/>
  <c r="T79" i="122"/>
  <c r="S79" i="122"/>
  <c r="S83" i="122"/>
  <c r="T83" i="122"/>
  <c r="U48" i="122"/>
  <c r="U46" i="122"/>
  <c r="U86" i="122"/>
  <c r="U78" i="122"/>
  <c r="O113" i="122"/>
  <c r="R73" i="122"/>
  <c r="T77" i="122"/>
  <c r="S77" i="122"/>
  <c r="T44" i="122"/>
  <c r="S44" i="122"/>
  <c r="S37" i="122"/>
  <c r="T37" i="122"/>
  <c r="U14" i="122"/>
  <c r="U20" i="122"/>
  <c r="T20" i="122"/>
  <c r="U76" i="122"/>
  <c r="O67" i="122"/>
  <c r="U31" i="122"/>
  <c r="U28" i="122"/>
  <c r="U33" i="122"/>
  <c r="T75" i="122"/>
  <c r="S75" i="122"/>
  <c r="T78" i="121"/>
  <c r="S78" i="121"/>
  <c r="S81" i="121"/>
  <c r="T81" i="121"/>
  <c r="R113" i="121"/>
  <c r="T73" i="121"/>
  <c r="S73" i="121"/>
  <c r="T53" i="121"/>
  <c r="S53" i="121"/>
  <c r="U110" i="121"/>
  <c r="U106" i="121"/>
  <c r="U102" i="121"/>
  <c r="U98" i="121"/>
  <c r="U94" i="121"/>
  <c r="U90" i="121"/>
  <c r="U86" i="121"/>
  <c r="U109" i="121"/>
  <c r="U105" i="121"/>
  <c r="U101" i="121"/>
  <c r="U97" i="121"/>
  <c r="U93" i="121"/>
  <c r="U89" i="121"/>
  <c r="U85" i="121"/>
  <c r="U49" i="121"/>
  <c r="U43" i="121"/>
  <c r="U35" i="121"/>
  <c r="S84" i="121"/>
  <c r="T84" i="121"/>
  <c r="T76" i="121"/>
  <c r="S76" i="121"/>
  <c r="S79" i="121"/>
  <c r="T79" i="121"/>
  <c r="U63" i="121"/>
  <c r="U59" i="121"/>
  <c r="O67" i="121"/>
  <c r="U37" i="121"/>
  <c r="U29" i="121"/>
  <c r="U42" i="121"/>
  <c r="U34" i="121"/>
  <c r="T82" i="121"/>
  <c r="S82" i="121"/>
  <c r="T74" i="121"/>
  <c r="S74" i="121"/>
  <c r="S77" i="121"/>
  <c r="T77" i="121"/>
  <c r="T57" i="121"/>
  <c r="S57" i="121"/>
  <c r="U57" i="121"/>
  <c r="R67" i="121"/>
  <c r="T27" i="121"/>
  <c r="S27" i="121"/>
  <c r="U91" i="121"/>
  <c r="U87" i="121"/>
  <c r="U39" i="121"/>
  <c r="U31" i="121"/>
  <c r="T80" i="121"/>
  <c r="S80" i="121"/>
  <c r="S83" i="121"/>
  <c r="T83" i="121"/>
  <c r="S75" i="121"/>
  <c r="T75" i="121"/>
  <c r="O113" i="121"/>
  <c r="U65" i="121"/>
  <c r="U61" i="121"/>
  <c r="U64" i="121"/>
  <c r="U60" i="121"/>
  <c r="T55" i="121"/>
  <c r="S55" i="121"/>
  <c r="U55" i="121"/>
  <c r="U14" i="121"/>
  <c r="U20" i="121"/>
  <c r="T20" i="121"/>
  <c r="U48" i="121"/>
  <c r="U41" i="121"/>
  <c r="U33" i="121"/>
  <c r="U46" i="121"/>
  <c r="U38" i="121"/>
  <c r="U30" i="121"/>
  <c r="T85" i="120"/>
  <c r="S85" i="120"/>
  <c r="U85" i="120"/>
  <c r="U112" i="120"/>
  <c r="U108" i="120"/>
  <c r="U104" i="120"/>
  <c r="U100" i="120"/>
  <c r="U96" i="120"/>
  <c r="U92" i="120"/>
  <c r="U88" i="120"/>
  <c r="U81" i="120"/>
  <c r="U77" i="120"/>
  <c r="U72" i="120"/>
  <c r="U63" i="120"/>
  <c r="U59" i="120"/>
  <c r="U55" i="120"/>
  <c r="U51" i="120"/>
  <c r="U47" i="120"/>
  <c r="U43" i="120"/>
  <c r="U39" i="120"/>
  <c r="S20" i="120"/>
  <c r="U26" i="120"/>
  <c r="T84" i="120"/>
  <c r="S84" i="120"/>
  <c r="U84" i="120"/>
  <c r="U109" i="120"/>
  <c r="U105" i="120"/>
  <c r="U101" i="120"/>
  <c r="U97" i="120"/>
  <c r="U93" i="120"/>
  <c r="U89" i="120"/>
  <c r="U78" i="120"/>
  <c r="U74" i="120"/>
  <c r="U64" i="120"/>
  <c r="U60" i="120"/>
  <c r="U56" i="120"/>
  <c r="U52" i="120"/>
  <c r="U48" i="120"/>
  <c r="U44" i="120"/>
  <c r="U40" i="120"/>
  <c r="T83" i="120"/>
  <c r="S83" i="120"/>
  <c r="U94" i="120"/>
  <c r="U90" i="120"/>
  <c r="U65" i="120"/>
  <c r="U61" i="120"/>
  <c r="U57" i="120"/>
  <c r="U53" i="120"/>
  <c r="U49" i="120"/>
  <c r="U45" i="120"/>
  <c r="U41" i="120"/>
  <c r="U37" i="120"/>
  <c r="T20" i="120"/>
  <c r="T86" i="120"/>
  <c r="S86" i="120"/>
  <c r="T82" i="120"/>
  <c r="S82" i="120"/>
  <c r="U82" i="120"/>
  <c r="O113" i="120"/>
  <c r="R73" i="120"/>
  <c r="O67" i="120"/>
  <c r="R27" i="120"/>
  <c r="U20" i="120"/>
  <c r="T93" i="119"/>
  <c r="S93" i="119"/>
  <c r="U93" i="119"/>
  <c r="T61" i="119"/>
  <c r="S61" i="119"/>
  <c r="T87" i="119"/>
  <c r="S87" i="119"/>
  <c r="U87" i="119"/>
  <c r="T105" i="119"/>
  <c r="S105" i="119"/>
  <c r="T89" i="119"/>
  <c r="S89" i="119"/>
  <c r="U89" i="119"/>
  <c r="T100" i="119"/>
  <c r="S100" i="119"/>
  <c r="T57" i="119"/>
  <c r="S57" i="119"/>
  <c r="U57" i="119"/>
  <c r="T41" i="119"/>
  <c r="S41" i="119"/>
  <c r="T59" i="119"/>
  <c r="S59" i="119"/>
  <c r="U59" i="119"/>
  <c r="T52" i="119"/>
  <c r="S52" i="119"/>
  <c r="S28" i="119"/>
  <c r="T28" i="119"/>
  <c r="S73" i="119"/>
  <c r="R113" i="119"/>
  <c r="T73" i="119"/>
  <c r="U66" i="119"/>
  <c r="U50" i="119"/>
  <c r="T77" i="119"/>
  <c r="S77" i="119"/>
  <c r="U77" i="119"/>
  <c r="T88" i="119"/>
  <c r="S88" i="119"/>
  <c r="T45" i="119"/>
  <c r="S45" i="119"/>
  <c r="U45" i="119"/>
  <c r="T35" i="119"/>
  <c r="S35" i="119"/>
  <c r="T56" i="119"/>
  <c r="S56" i="119"/>
  <c r="U56" i="119"/>
  <c r="T84" i="119"/>
  <c r="S84" i="119"/>
  <c r="T31" i="119"/>
  <c r="S31" i="119"/>
  <c r="U31" i="119"/>
  <c r="U34" i="119"/>
  <c r="T101" i="119"/>
  <c r="S101" i="119"/>
  <c r="T85" i="119"/>
  <c r="S85" i="119"/>
  <c r="T112" i="119"/>
  <c r="S112" i="119"/>
  <c r="T96" i="119"/>
  <c r="S96" i="119"/>
  <c r="U96" i="119"/>
  <c r="T80" i="119"/>
  <c r="S80" i="119"/>
  <c r="T72" i="119"/>
  <c r="S72" i="119"/>
  <c r="U72" i="119"/>
  <c r="T53" i="119"/>
  <c r="S53" i="119"/>
  <c r="T37" i="119"/>
  <c r="S37" i="119"/>
  <c r="U37" i="119"/>
  <c r="O67" i="119"/>
  <c r="R27" i="119"/>
  <c r="T47" i="119"/>
  <c r="S47" i="119"/>
  <c r="U47" i="119"/>
  <c r="T103" i="119"/>
  <c r="S103" i="119"/>
  <c r="T64" i="119"/>
  <c r="S64" i="119"/>
  <c r="U64" i="119"/>
  <c r="T48" i="119"/>
  <c r="S48" i="119"/>
  <c r="T32" i="119"/>
  <c r="S32" i="119"/>
  <c r="U32" i="119"/>
  <c r="T55" i="119"/>
  <c r="S55" i="119"/>
  <c r="U20" i="119"/>
  <c r="U110" i="119"/>
  <c r="U102" i="119"/>
  <c r="U94" i="119"/>
  <c r="U86" i="119"/>
  <c r="U78" i="119"/>
  <c r="O113" i="119"/>
  <c r="O115" i="119"/>
  <c r="U74" i="119"/>
  <c r="U82" i="119"/>
  <c r="T109" i="119"/>
  <c r="S109" i="119"/>
  <c r="T104" i="119"/>
  <c r="S104" i="119"/>
  <c r="U104" i="119"/>
  <c r="T29" i="119"/>
  <c r="S29" i="119"/>
  <c r="T40" i="119"/>
  <c r="S40" i="119"/>
  <c r="U40" i="119"/>
  <c r="T43" i="119"/>
  <c r="S43" i="119"/>
  <c r="T111" i="119"/>
  <c r="S111" i="119"/>
  <c r="U111" i="119"/>
  <c r="T79" i="119"/>
  <c r="S79" i="119"/>
  <c r="T36" i="119"/>
  <c r="S36" i="119"/>
  <c r="U36" i="119"/>
  <c r="T63" i="119"/>
  <c r="S63" i="119"/>
  <c r="T20" i="119"/>
  <c r="U58" i="119"/>
  <c r="U42" i="119"/>
  <c r="T97" i="119"/>
  <c r="S97" i="119"/>
  <c r="T81" i="119"/>
  <c r="S81" i="119"/>
  <c r="U81" i="119"/>
  <c r="T108" i="119"/>
  <c r="S108" i="119"/>
  <c r="T92" i="119"/>
  <c r="S92" i="119"/>
  <c r="U92" i="119"/>
  <c r="T76" i="119"/>
  <c r="S76" i="119"/>
  <c r="T65" i="119"/>
  <c r="S65" i="119"/>
  <c r="U65" i="119"/>
  <c r="T49" i="119"/>
  <c r="S49" i="119"/>
  <c r="T33" i="119"/>
  <c r="S33" i="119"/>
  <c r="U33" i="119"/>
  <c r="T39" i="119"/>
  <c r="S39" i="119"/>
  <c r="T95" i="119"/>
  <c r="S95" i="119"/>
  <c r="U95" i="119"/>
  <c r="T60" i="119"/>
  <c r="S60" i="119"/>
  <c r="T44" i="119"/>
  <c r="S44" i="119"/>
  <c r="U44" i="119"/>
  <c r="T51" i="119"/>
  <c r="S51" i="119"/>
  <c r="U30" i="119"/>
  <c r="T85" i="118"/>
  <c r="S85" i="118"/>
  <c r="U85" i="118"/>
  <c r="T77" i="118"/>
  <c r="S77" i="118"/>
  <c r="U111" i="118"/>
  <c r="U107" i="118"/>
  <c r="U103" i="118"/>
  <c r="U99" i="118"/>
  <c r="U95" i="118"/>
  <c r="U91" i="118"/>
  <c r="U87" i="118"/>
  <c r="U84" i="118"/>
  <c r="U64" i="118"/>
  <c r="U60" i="118"/>
  <c r="U56" i="118"/>
  <c r="U52" i="118"/>
  <c r="U48" i="118"/>
  <c r="U44" i="118"/>
  <c r="U40" i="118"/>
  <c r="U36" i="118"/>
  <c r="T86" i="118"/>
  <c r="S86" i="118"/>
  <c r="T83" i="118"/>
  <c r="S83" i="118"/>
  <c r="U83" i="118"/>
  <c r="T75" i="118"/>
  <c r="S75" i="118"/>
  <c r="T28" i="118"/>
  <c r="S28" i="118"/>
  <c r="U78" i="118"/>
  <c r="U65" i="118"/>
  <c r="U61" i="118"/>
  <c r="U57" i="118"/>
  <c r="U53" i="118"/>
  <c r="U49" i="118"/>
  <c r="U45" i="118"/>
  <c r="U41" i="118"/>
  <c r="U37" i="118"/>
  <c r="U33" i="118"/>
  <c r="T79" i="118"/>
  <c r="S79" i="118"/>
  <c r="U79" i="118"/>
  <c r="T81" i="118"/>
  <c r="S81" i="118"/>
  <c r="U109" i="118"/>
  <c r="U105" i="118"/>
  <c r="U101" i="118"/>
  <c r="U97" i="118"/>
  <c r="U93" i="118"/>
  <c r="U89" i="118"/>
  <c r="T20" i="118"/>
  <c r="U14" i="118"/>
  <c r="U20" i="118"/>
  <c r="U80" i="118"/>
  <c r="O113" i="118"/>
  <c r="R73" i="118"/>
  <c r="O67" i="118"/>
  <c r="R27" i="118"/>
  <c r="U34" i="118"/>
  <c r="T83" i="117"/>
  <c r="S83" i="117"/>
  <c r="S28" i="117"/>
  <c r="T28" i="117"/>
  <c r="O113" i="117"/>
  <c r="R73" i="117"/>
  <c r="T81" i="117"/>
  <c r="S81" i="117"/>
  <c r="U112" i="117"/>
  <c r="U108" i="117"/>
  <c r="U104" i="117"/>
  <c r="U100" i="117"/>
  <c r="U96" i="117"/>
  <c r="U92" i="117"/>
  <c r="U88" i="117"/>
  <c r="N115" i="117"/>
  <c r="U60" i="117"/>
  <c r="U50" i="117"/>
  <c r="U40" i="117"/>
  <c r="U65" i="117"/>
  <c r="U61" i="117"/>
  <c r="U57" i="117"/>
  <c r="U53" i="117"/>
  <c r="U49" i="117"/>
  <c r="U45" i="117"/>
  <c r="U37" i="117"/>
  <c r="T87" i="117"/>
  <c r="S87" i="117"/>
  <c r="U87" i="117"/>
  <c r="T75" i="117"/>
  <c r="S75" i="117"/>
  <c r="T79" i="117"/>
  <c r="S79" i="117"/>
  <c r="T85" i="117"/>
  <c r="S85" i="117"/>
  <c r="U109" i="117"/>
  <c r="U105" i="117"/>
  <c r="U101" i="117"/>
  <c r="U97" i="117"/>
  <c r="U93" i="117"/>
  <c r="U89" i="117"/>
  <c r="U80" i="117"/>
  <c r="T32" i="117"/>
  <c r="S32" i="117"/>
  <c r="O67" i="117"/>
  <c r="R27" i="117"/>
  <c r="T72" i="117"/>
  <c r="S72" i="117"/>
  <c r="U72" i="117"/>
  <c r="U66" i="117"/>
  <c r="U58" i="117"/>
  <c r="U48" i="117"/>
  <c r="U56" i="117"/>
  <c r="T86" i="117"/>
  <c r="S86" i="117"/>
  <c r="U86" i="117"/>
  <c r="T77" i="117"/>
  <c r="S77" i="117"/>
  <c r="S30" i="117"/>
  <c r="T30" i="117"/>
  <c r="S81" i="116"/>
  <c r="T81" i="116"/>
  <c r="U112" i="116"/>
  <c r="U108" i="116"/>
  <c r="U104" i="116"/>
  <c r="U100" i="116"/>
  <c r="T84" i="116"/>
  <c r="S84" i="116"/>
  <c r="T78" i="116"/>
  <c r="S78" i="116"/>
  <c r="S79" i="116"/>
  <c r="T79" i="116"/>
  <c r="U79" i="116"/>
  <c r="R67" i="116"/>
  <c r="T27" i="116"/>
  <c r="S27" i="116"/>
  <c r="U96" i="116"/>
  <c r="U92" i="116"/>
  <c r="U88" i="116"/>
  <c r="T65" i="116"/>
  <c r="S65" i="116"/>
  <c r="T61" i="116"/>
  <c r="S61" i="116"/>
  <c r="U61" i="116"/>
  <c r="T57" i="116"/>
  <c r="S57" i="116"/>
  <c r="T53" i="116"/>
  <c r="S53" i="116"/>
  <c r="U53" i="116"/>
  <c r="T49" i="116"/>
  <c r="S49" i="116"/>
  <c r="T45" i="116"/>
  <c r="S45" i="116"/>
  <c r="U45" i="116"/>
  <c r="T41" i="116"/>
  <c r="S41" i="116"/>
  <c r="T37" i="116"/>
  <c r="S37" i="116"/>
  <c r="U37" i="116"/>
  <c r="T83" i="116"/>
  <c r="S83" i="116"/>
  <c r="T76" i="116"/>
  <c r="S76" i="116"/>
  <c r="U101" i="116"/>
  <c r="U97" i="116"/>
  <c r="U93" i="116"/>
  <c r="U89" i="116"/>
  <c r="S77" i="116"/>
  <c r="T77" i="116"/>
  <c r="O113" i="116"/>
  <c r="O115" i="116"/>
  <c r="T64" i="116"/>
  <c r="S64" i="116"/>
  <c r="T60" i="116"/>
  <c r="S60" i="116"/>
  <c r="U60" i="116"/>
  <c r="T56" i="116"/>
  <c r="S56" i="116"/>
  <c r="T52" i="116"/>
  <c r="S52" i="116"/>
  <c r="U52" i="116"/>
  <c r="T48" i="116"/>
  <c r="S48" i="116"/>
  <c r="T44" i="116"/>
  <c r="S44" i="116"/>
  <c r="U44" i="116"/>
  <c r="T40" i="116"/>
  <c r="S40" i="116"/>
  <c r="T36" i="116"/>
  <c r="S36" i="116"/>
  <c r="U36" i="116"/>
  <c r="U30" i="116"/>
  <c r="U31" i="116"/>
  <c r="U32" i="116"/>
  <c r="T82" i="116"/>
  <c r="S82" i="116"/>
  <c r="T74" i="116"/>
  <c r="S74" i="116"/>
  <c r="T86" i="116"/>
  <c r="S86" i="116"/>
  <c r="U86" i="116"/>
  <c r="S75" i="116"/>
  <c r="T75" i="116"/>
  <c r="U75" i="116"/>
  <c r="T63" i="116"/>
  <c r="S63" i="116"/>
  <c r="U63" i="116"/>
  <c r="T59" i="116"/>
  <c r="S59" i="116"/>
  <c r="T55" i="116"/>
  <c r="S55" i="116"/>
  <c r="U55" i="116"/>
  <c r="T51" i="116"/>
  <c r="S51" i="116"/>
  <c r="T47" i="116"/>
  <c r="S47" i="116"/>
  <c r="U47" i="116"/>
  <c r="T43" i="116"/>
  <c r="S43" i="116"/>
  <c r="T39" i="116"/>
  <c r="S39" i="116"/>
  <c r="U39" i="116"/>
  <c r="T87" i="116"/>
  <c r="S87" i="116"/>
  <c r="T85" i="116"/>
  <c r="S85" i="116"/>
  <c r="U85" i="116"/>
  <c r="T80" i="116"/>
  <c r="S80" i="116"/>
  <c r="R113" i="116"/>
  <c r="T73" i="116"/>
  <c r="S73" i="116"/>
  <c r="T66" i="116"/>
  <c r="S66" i="116"/>
  <c r="U66" i="116"/>
  <c r="T62" i="116"/>
  <c r="S62" i="116"/>
  <c r="T58" i="116"/>
  <c r="S58" i="116"/>
  <c r="U58" i="116"/>
  <c r="T54" i="116"/>
  <c r="S54" i="116"/>
  <c r="T50" i="116"/>
  <c r="S50" i="116"/>
  <c r="U50" i="116"/>
  <c r="T46" i="116"/>
  <c r="S46" i="116"/>
  <c r="T42" i="116"/>
  <c r="S42" i="116"/>
  <c r="U42" i="116"/>
  <c r="T38" i="116"/>
  <c r="S38" i="116"/>
  <c r="O67" i="115"/>
  <c r="R27" i="115"/>
  <c r="U111" i="115"/>
  <c r="U103" i="115"/>
  <c r="U91" i="115"/>
  <c r="U76" i="115"/>
  <c r="U110" i="115"/>
  <c r="U96" i="115"/>
  <c r="U108" i="115"/>
  <c r="U90" i="115"/>
  <c r="U66" i="115"/>
  <c r="U62" i="115"/>
  <c r="U56" i="115"/>
  <c r="U52" i="115"/>
  <c r="U48" i="115"/>
  <c r="U44" i="115"/>
  <c r="U40" i="115"/>
  <c r="U32" i="115"/>
  <c r="T89" i="115"/>
  <c r="S89" i="115"/>
  <c r="U78" i="115"/>
  <c r="U65" i="115"/>
  <c r="U61" i="115"/>
  <c r="U57" i="115"/>
  <c r="U53" i="115"/>
  <c r="U49" i="115"/>
  <c r="U45" i="115"/>
  <c r="U41" i="115"/>
  <c r="U37" i="115"/>
  <c r="U29" i="115"/>
  <c r="T28" i="115"/>
  <c r="S28" i="115"/>
  <c r="U107" i="115"/>
  <c r="U99" i="115"/>
  <c r="U95" i="115"/>
  <c r="U84" i="115"/>
  <c r="U104" i="115"/>
  <c r="U98" i="115"/>
  <c r="U36" i="115"/>
  <c r="O113" i="115"/>
  <c r="R73" i="115"/>
  <c r="U72" i="114"/>
  <c r="U63" i="114"/>
  <c r="U59" i="114"/>
  <c r="U55" i="114"/>
  <c r="U51" i="114"/>
  <c r="U47" i="114"/>
  <c r="U78" i="114"/>
  <c r="U45" i="114"/>
  <c r="U43" i="114"/>
  <c r="U41" i="114"/>
  <c r="U37" i="114"/>
  <c r="U35" i="114"/>
  <c r="U33" i="114"/>
  <c r="U31" i="114"/>
  <c r="U29" i="114"/>
  <c r="U74" i="114"/>
  <c r="U64" i="114"/>
  <c r="U60" i="114"/>
  <c r="U56" i="114"/>
  <c r="U52" i="114"/>
  <c r="U48" i="114"/>
  <c r="U112" i="114"/>
  <c r="U108" i="114"/>
  <c r="U104" i="114"/>
  <c r="U100" i="114"/>
  <c r="U96" i="114"/>
  <c r="U92" i="114"/>
  <c r="U88" i="114"/>
  <c r="O113" i="114"/>
  <c r="R73" i="114"/>
  <c r="U20" i="114"/>
  <c r="U50" i="114"/>
  <c r="U46" i="114"/>
  <c r="U110" i="114"/>
  <c r="U106" i="114"/>
  <c r="U102" i="114"/>
  <c r="U98" i="114"/>
  <c r="U94" i="114"/>
  <c r="U90" i="114"/>
  <c r="U77" i="114"/>
  <c r="S80" i="113"/>
  <c r="T80" i="113"/>
  <c r="U80" i="113"/>
  <c r="R27" i="113"/>
  <c r="O67" i="113"/>
  <c r="T81" i="113"/>
  <c r="S81" i="113"/>
  <c r="O113" i="113"/>
  <c r="R73" i="113"/>
  <c r="S78" i="113"/>
  <c r="T78" i="113"/>
  <c r="U78" i="113"/>
  <c r="U112" i="113"/>
  <c r="U108" i="113"/>
  <c r="U104" i="113"/>
  <c r="U100" i="113"/>
  <c r="U96" i="113"/>
  <c r="U92" i="113"/>
  <c r="U88" i="113"/>
  <c r="U72" i="113"/>
  <c r="U65" i="113"/>
  <c r="U63" i="113"/>
  <c r="U61" i="113"/>
  <c r="U59" i="113"/>
  <c r="U57" i="113"/>
  <c r="U55" i="113"/>
  <c r="U53" i="113"/>
  <c r="U51" i="113"/>
  <c r="U49" i="113"/>
  <c r="U75" i="113"/>
  <c r="U47" i="113"/>
  <c r="U43" i="113"/>
  <c r="U39" i="113"/>
  <c r="U35" i="113"/>
  <c r="U31" i="113"/>
  <c r="T83" i="113"/>
  <c r="S83" i="113"/>
  <c r="T79" i="113"/>
  <c r="S79" i="113"/>
  <c r="U79" i="113"/>
  <c r="S76" i="113"/>
  <c r="T76" i="113"/>
  <c r="U76" i="113"/>
  <c r="U111" i="113"/>
  <c r="U107" i="113"/>
  <c r="U103" i="113"/>
  <c r="U99" i="113"/>
  <c r="U95" i="113"/>
  <c r="U91" i="113"/>
  <c r="U87" i="113"/>
  <c r="U84" i="113"/>
  <c r="U86" i="113"/>
  <c r="U46" i="113"/>
  <c r="U42" i="113"/>
  <c r="U38" i="113"/>
  <c r="U34" i="113"/>
  <c r="U30" i="113"/>
  <c r="U26" i="113"/>
  <c r="T77" i="113"/>
  <c r="S77" i="113"/>
  <c r="S82" i="113"/>
  <c r="T82" i="113"/>
  <c r="U82" i="113"/>
  <c r="S74" i="113"/>
  <c r="T74" i="113"/>
  <c r="U74" i="113"/>
  <c r="U48" i="113"/>
  <c r="T104" i="112"/>
  <c r="S104" i="112"/>
  <c r="T84" i="112"/>
  <c r="S84" i="112"/>
  <c r="R67" i="112"/>
  <c r="T27" i="112"/>
  <c r="S27" i="112"/>
  <c r="T87" i="112"/>
  <c r="S87" i="112"/>
  <c r="U87" i="112"/>
  <c r="T49" i="112"/>
  <c r="S49" i="112"/>
  <c r="U73" i="112"/>
  <c r="U40" i="112"/>
  <c r="T112" i="112"/>
  <c r="S112" i="112"/>
  <c r="T96" i="112"/>
  <c r="S96" i="112"/>
  <c r="U96" i="112"/>
  <c r="T80" i="112"/>
  <c r="S80" i="112"/>
  <c r="O113" i="112"/>
  <c r="T63" i="112"/>
  <c r="S63" i="112"/>
  <c r="T55" i="112"/>
  <c r="S55" i="112"/>
  <c r="U55" i="112"/>
  <c r="U107" i="112"/>
  <c r="U86" i="112"/>
  <c r="U75" i="112"/>
  <c r="O67" i="112"/>
  <c r="U41" i="112"/>
  <c r="U33" i="112"/>
  <c r="T109" i="112"/>
  <c r="S109" i="112"/>
  <c r="U109" i="112"/>
  <c r="T88" i="112"/>
  <c r="S88" i="112"/>
  <c r="T59" i="112"/>
  <c r="S59" i="112"/>
  <c r="U59" i="112"/>
  <c r="T51" i="112"/>
  <c r="S51" i="112"/>
  <c r="R113" i="112"/>
  <c r="N115" i="112"/>
  <c r="T100" i="112"/>
  <c r="S100" i="112"/>
  <c r="T103" i="112"/>
  <c r="S103" i="112"/>
  <c r="U103" i="112"/>
  <c r="T65" i="112"/>
  <c r="S65" i="112"/>
  <c r="T57" i="112"/>
  <c r="S57" i="112"/>
  <c r="U57" i="112"/>
  <c r="U94" i="112"/>
  <c r="U83" i="112"/>
  <c r="U46" i="112"/>
  <c r="U38" i="112"/>
  <c r="U30" i="112"/>
  <c r="U47" i="112"/>
  <c r="U39" i="112"/>
  <c r="U106" i="112"/>
  <c r="U64" i="112"/>
  <c r="U60" i="112"/>
  <c r="U56" i="112"/>
  <c r="U52" i="112"/>
  <c r="U48" i="112"/>
  <c r="U32" i="112"/>
  <c r="T108" i="112"/>
  <c r="S108" i="112"/>
  <c r="U108" i="112"/>
  <c r="T92" i="112"/>
  <c r="S92" i="112"/>
  <c r="T76" i="112"/>
  <c r="S76" i="112"/>
  <c r="U76" i="112"/>
  <c r="T111" i="112"/>
  <c r="S111" i="112"/>
  <c r="T95" i="112"/>
  <c r="S95" i="112"/>
  <c r="U95" i="112"/>
  <c r="T79" i="112"/>
  <c r="S79" i="112"/>
  <c r="S113" i="112"/>
  <c r="T61" i="112"/>
  <c r="S61" i="112"/>
  <c r="U61" i="112"/>
  <c r="T53" i="112"/>
  <c r="S53" i="112"/>
  <c r="U99" i="112"/>
  <c r="U78" i="112"/>
  <c r="U90" i="112"/>
  <c r="U42" i="112"/>
  <c r="U34" i="112"/>
  <c r="U98" i="112"/>
  <c r="U43" i="112"/>
  <c r="U35" i="112"/>
  <c r="U66" i="112"/>
  <c r="U62" i="112"/>
  <c r="U58" i="112"/>
  <c r="U54" i="112"/>
  <c r="U50" i="112"/>
  <c r="U44" i="112"/>
  <c r="U36" i="112"/>
  <c r="T93" i="111"/>
  <c r="S93" i="111"/>
  <c r="U93" i="111"/>
  <c r="T44" i="111"/>
  <c r="S44" i="111"/>
  <c r="T63" i="111"/>
  <c r="S63" i="111"/>
  <c r="U63" i="111"/>
  <c r="T55" i="111"/>
  <c r="S55" i="111"/>
  <c r="T47" i="111"/>
  <c r="S47" i="111"/>
  <c r="U47" i="111"/>
  <c r="T39" i="111"/>
  <c r="S39" i="111"/>
  <c r="U39" i="111"/>
  <c r="S32" i="111"/>
  <c r="T32" i="111"/>
  <c r="T92" i="111"/>
  <c r="S92" i="111"/>
  <c r="U92" i="111"/>
  <c r="T95" i="111"/>
  <c r="S95" i="111"/>
  <c r="U95" i="111"/>
  <c r="U54" i="111"/>
  <c r="U20" i="111"/>
  <c r="T112" i="111"/>
  <c r="S112" i="111"/>
  <c r="U112" i="111"/>
  <c r="T81" i="111"/>
  <c r="S81" i="111"/>
  <c r="U81" i="111"/>
  <c r="T60" i="111"/>
  <c r="S60" i="111"/>
  <c r="U60" i="111"/>
  <c r="S28" i="111"/>
  <c r="T28" i="111"/>
  <c r="T89" i="111"/>
  <c r="S89" i="111"/>
  <c r="U89" i="111"/>
  <c r="T108" i="111"/>
  <c r="S108" i="111"/>
  <c r="U108" i="111"/>
  <c r="T79" i="111"/>
  <c r="S79" i="111"/>
  <c r="U79" i="111"/>
  <c r="T40" i="111"/>
  <c r="S40" i="111"/>
  <c r="U40" i="111"/>
  <c r="S73" i="111"/>
  <c r="R113" i="111"/>
  <c r="T73" i="111"/>
  <c r="T101" i="111"/>
  <c r="S101" i="111"/>
  <c r="T85" i="111"/>
  <c r="S85" i="111"/>
  <c r="T104" i="111"/>
  <c r="S104" i="111"/>
  <c r="T88" i="111"/>
  <c r="S88" i="111"/>
  <c r="T77" i="111"/>
  <c r="S77" i="111"/>
  <c r="T87" i="111"/>
  <c r="S87" i="111"/>
  <c r="T52" i="111"/>
  <c r="S52" i="111"/>
  <c r="T36" i="111"/>
  <c r="S36" i="111"/>
  <c r="U107" i="111"/>
  <c r="U91" i="111"/>
  <c r="O113" i="111"/>
  <c r="T59" i="111"/>
  <c r="S59" i="111"/>
  <c r="U59" i="111"/>
  <c r="T51" i="111"/>
  <c r="S51" i="111"/>
  <c r="T43" i="111"/>
  <c r="S43" i="111"/>
  <c r="U43" i="111"/>
  <c r="T35" i="111"/>
  <c r="S35" i="111"/>
  <c r="S30" i="111"/>
  <c r="T30" i="111"/>
  <c r="S20" i="111"/>
  <c r="U99" i="111"/>
  <c r="U58" i="111"/>
  <c r="U26" i="111"/>
  <c r="U80" i="111"/>
  <c r="U76" i="111"/>
  <c r="U50" i="111"/>
  <c r="U74" i="111"/>
  <c r="U46" i="111"/>
  <c r="T109" i="111"/>
  <c r="S109" i="111"/>
  <c r="U109" i="111"/>
  <c r="T96" i="111"/>
  <c r="S96" i="111"/>
  <c r="T103" i="111"/>
  <c r="S103" i="111"/>
  <c r="U103" i="111"/>
  <c r="T105" i="111"/>
  <c r="S105" i="111"/>
  <c r="U86" i="111"/>
  <c r="T56" i="111"/>
  <c r="S56" i="111"/>
  <c r="T97" i="111"/>
  <c r="S97" i="111"/>
  <c r="T100" i="111"/>
  <c r="S100" i="111"/>
  <c r="T84" i="111"/>
  <c r="S84" i="111"/>
  <c r="T75" i="111"/>
  <c r="S75" i="111"/>
  <c r="U75" i="111"/>
  <c r="O67" i="111"/>
  <c r="R27" i="111"/>
  <c r="U94" i="111"/>
  <c r="T111" i="111"/>
  <c r="S111" i="111"/>
  <c r="T64" i="111"/>
  <c r="S64" i="111"/>
  <c r="U64" i="111"/>
  <c r="T48" i="111"/>
  <c r="S48" i="111"/>
  <c r="U38" i="111"/>
  <c r="T82" i="110"/>
  <c r="S82" i="110"/>
  <c r="S85" i="110"/>
  <c r="T85" i="110"/>
  <c r="U85" i="110"/>
  <c r="T20" i="110"/>
  <c r="U14" i="110"/>
  <c r="U20" i="110"/>
  <c r="T112" i="110"/>
  <c r="S112" i="110"/>
  <c r="T104" i="110"/>
  <c r="S104" i="110"/>
  <c r="T96" i="110"/>
  <c r="S96" i="110"/>
  <c r="T88" i="110"/>
  <c r="S88" i="110"/>
  <c r="T80" i="110"/>
  <c r="S80" i="110"/>
  <c r="S97" i="110"/>
  <c r="T97" i="110"/>
  <c r="U97" i="110"/>
  <c r="S81" i="110"/>
  <c r="T81" i="110"/>
  <c r="U81" i="110"/>
  <c r="S83" i="110"/>
  <c r="T83" i="110"/>
  <c r="U83" i="110"/>
  <c r="S99" i="110"/>
  <c r="T99" i="110"/>
  <c r="U99" i="110"/>
  <c r="U57" i="110"/>
  <c r="U41" i="110"/>
  <c r="T29" i="110"/>
  <c r="S29" i="110"/>
  <c r="T34" i="110"/>
  <c r="S34" i="110"/>
  <c r="S28" i="110"/>
  <c r="T28" i="110"/>
  <c r="U43" i="110"/>
  <c r="U59" i="110"/>
  <c r="U31" i="110"/>
  <c r="T106" i="110"/>
  <c r="S106" i="110"/>
  <c r="U106" i="110"/>
  <c r="T90" i="110"/>
  <c r="S90" i="110"/>
  <c r="S101" i="110"/>
  <c r="T101" i="110"/>
  <c r="S75" i="110"/>
  <c r="T75" i="110"/>
  <c r="U75" i="110"/>
  <c r="T110" i="110"/>
  <c r="S110" i="110"/>
  <c r="U110" i="110"/>
  <c r="T102" i="110"/>
  <c r="S102" i="110"/>
  <c r="T94" i="110"/>
  <c r="S94" i="110"/>
  <c r="U94" i="110"/>
  <c r="T86" i="110"/>
  <c r="S86" i="110"/>
  <c r="T78" i="110"/>
  <c r="S78" i="110"/>
  <c r="U78" i="110"/>
  <c r="S93" i="110"/>
  <c r="T93" i="110"/>
  <c r="U93" i="110"/>
  <c r="S77" i="110"/>
  <c r="T77" i="110"/>
  <c r="S79" i="110"/>
  <c r="T79" i="110"/>
  <c r="U79" i="110"/>
  <c r="S95" i="110"/>
  <c r="T95" i="110"/>
  <c r="S20" i="110"/>
  <c r="S32" i="110"/>
  <c r="T32" i="110"/>
  <c r="U32" i="110"/>
  <c r="O67" i="110"/>
  <c r="N115" i="110"/>
  <c r="U109" i="110"/>
  <c r="U105" i="110"/>
  <c r="O113" i="110"/>
  <c r="R73" i="110"/>
  <c r="U63" i="110"/>
  <c r="U35" i="110"/>
  <c r="T98" i="110"/>
  <c r="S98" i="110"/>
  <c r="U98" i="110"/>
  <c r="T74" i="110"/>
  <c r="S74" i="110"/>
  <c r="S87" i="110"/>
  <c r="T87" i="110"/>
  <c r="T108" i="110"/>
  <c r="S108" i="110"/>
  <c r="T100" i="110"/>
  <c r="S100" i="110"/>
  <c r="U100" i="110"/>
  <c r="T92" i="110"/>
  <c r="S92" i="110"/>
  <c r="T84" i="110"/>
  <c r="S84" i="110"/>
  <c r="U84" i="110"/>
  <c r="T76" i="110"/>
  <c r="S76" i="110"/>
  <c r="S89" i="110"/>
  <c r="T89" i="110"/>
  <c r="T26" i="110"/>
  <c r="S26" i="110"/>
  <c r="S91" i="110"/>
  <c r="T91" i="110"/>
  <c r="U65" i="110"/>
  <c r="U49" i="110"/>
  <c r="U72" i="110"/>
  <c r="S30" i="110"/>
  <c r="T30" i="110"/>
  <c r="R67" i="110"/>
  <c r="T27" i="110"/>
  <c r="S27" i="110"/>
  <c r="U110" i="109"/>
  <c r="U106" i="109"/>
  <c r="U102" i="109"/>
  <c r="U98" i="109"/>
  <c r="U94" i="109"/>
  <c r="U90" i="109"/>
  <c r="U86" i="109"/>
  <c r="U91" i="109"/>
  <c r="U66" i="109"/>
  <c r="U64" i="109"/>
  <c r="U62" i="109"/>
  <c r="U60" i="109"/>
  <c r="U58" i="109"/>
  <c r="U56" i="109"/>
  <c r="U54" i="109"/>
  <c r="U52" i="109"/>
  <c r="U50" i="109"/>
  <c r="U43" i="109"/>
  <c r="U39" i="109"/>
  <c r="U72" i="109"/>
  <c r="S74" i="109"/>
  <c r="T74" i="109"/>
  <c r="O113" i="109"/>
  <c r="R73" i="109"/>
  <c r="S20" i="109"/>
  <c r="U109" i="109"/>
  <c r="U105" i="109"/>
  <c r="U101" i="109"/>
  <c r="U97" i="109"/>
  <c r="U89" i="109"/>
  <c r="U85" i="109"/>
  <c r="U35" i="109"/>
  <c r="U40" i="109"/>
  <c r="U26" i="109"/>
  <c r="R27" i="109"/>
  <c r="O67" i="109"/>
  <c r="U20" i="109"/>
  <c r="U31" i="109"/>
  <c r="U48" i="109"/>
  <c r="U27" i="108"/>
  <c r="T67" i="108"/>
  <c r="U29" i="108"/>
  <c r="U105" i="108"/>
  <c r="U97" i="108"/>
  <c r="U89" i="108"/>
  <c r="U65" i="108"/>
  <c r="U55" i="108"/>
  <c r="U47" i="108"/>
  <c r="U39" i="108"/>
  <c r="U31" i="108"/>
  <c r="U26" i="108"/>
  <c r="U48" i="108"/>
  <c r="U36" i="108"/>
  <c r="U59" i="108"/>
  <c r="U60" i="108"/>
  <c r="S67" i="108"/>
  <c r="U109" i="108"/>
  <c r="U101" i="108"/>
  <c r="U93" i="108"/>
  <c r="U72" i="108"/>
  <c r="U63" i="108"/>
  <c r="U51" i="108"/>
  <c r="U43" i="108"/>
  <c r="U35" i="108"/>
  <c r="U80" i="108"/>
  <c r="R113" i="108"/>
  <c r="R115" i="108"/>
  <c r="S73" i="108"/>
  <c r="T73" i="108"/>
  <c r="U44" i="108"/>
  <c r="U61" i="108"/>
  <c r="U62" i="108"/>
  <c r="U58" i="108"/>
  <c r="T75" i="107"/>
  <c r="S75" i="107"/>
  <c r="U75" i="107"/>
  <c r="U112" i="107"/>
  <c r="U108" i="107"/>
  <c r="U104" i="107"/>
  <c r="U100" i="107"/>
  <c r="U96" i="107"/>
  <c r="U92" i="107"/>
  <c r="T86" i="107"/>
  <c r="S86" i="107"/>
  <c r="U86" i="107"/>
  <c r="T82" i="107"/>
  <c r="S82" i="107"/>
  <c r="S74" i="107"/>
  <c r="T74" i="107"/>
  <c r="T81" i="107"/>
  <c r="S81" i="107"/>
  <c r="T85" i="107"/>
  <c r="S85" i="107"/>
  <c r="U85" i="107"/>
  <c r="S80" i="107"/>
  <c r="T80" i="107"/>
  <c r="U80" i="107"/>
  <c r="U111" i="107"/>
  <c r="U107" i="107"/>
  <c r="U103" i="107"/>
  <c r="U99" i="107"/>
  <c r="U95" i="107"/>
  <c r="U91" i="107"/>
  <c r="U49" i="107"/>
  <c r="U62" i="107"/>
  <c r="U72" i="107"/>
  <c r="U59" i="107"/>
  <c r="U51" i="107"/>
  <c r="O67" i="107"/>
  <c r="R27" i="107"/>
  <c r="U47" i="107"/>
  <c r="U36" i="107"/>
  <c r="U32" i="107"/>
  <c r="U28" i="107"/>
  <c r="U39" i="107"/>
  <c r="T79" i="107"/>
  <c r="S79" i="107"/>
  <c r="U110" i="107"/>
  <c r="U106" i="107"/>
  <c r="U102" i="107"/>
  <c r="U98" i="107"/>
  <c r="U94" i="107"/>
  <c r="U90" i="107"/>
  <c r="T88" i="107"/>
  <c r="S88" i="107"/>
  <c r="T84" i="107"/>
  <c r="S84" i="107"/>
  <c r="U84" i="107"/>
  <c r="S78" i="107"/>
  <c r="T78" i="107"/>
  <c r="U78" i="107"/>
  <c r="U65" i="107"/>
  <c r="U57" i="107"/>
  <c r="T20" i="107"/>
  <c r="U14" i="107"/>
  <c r="U20" i="107"/>
  <c r="U64" i="107"/>
  <c r="U56" i="107"/>
  <c r="U35" i="107"/>
  <c r="U42" i="107"/>
  <c r="U26" i="107"/>
  <c r="U43" i="107"/>
  <c r="U46" i="107"/>
  <c r="T77" i="107"/>
  <c r="S77" i="107"/>
  <c r="U77" i="107"/>
  <c r="O113" i="107"/>
  <c r="R73" i="107"/>
  <c r="T87" i="107"/>
  <c r="S87" i="107"/>
  <c r="U87" i="107"/>
  <c r="T83" i="107"/>
  <c r="S83" i="107"/>
  <c r="S76" i="107"/>
  <c r="T76" i="107"/>
  <c r="O113" i="106"/>
  <c r="R73" i="106"/>
  <c r="T80" i="106"/>
  <c r="S80" i="106"/>
  <c r="U92" i="106"/>
  <c r="U102" i="106"/>
  <c r="U88" i="106"/>
  <c r="U27" i="106"/>
  <c r="T86" i="106"/>
  <c r="S86" i="106"/>
  <c r="T78" i="106"/>
  <c r="S78" i="106"/>
  <c r="U109" i="106"/>
  <c r="U105" i="106"/>
  <c r="U101" i="106"/>
  <c r="U79" i="106"/>
  <c r="U81" i="106"/>
  <c r="U46" i="106"/>
  <c r="U30" i="106"/>
  <c r="U36" i="106"/>
  <c r="U60" i="106"/>
  <c r="U64" i="106"/>
  <c r="U48" i="106"/>
  <c r="U45" i="106"/>
  <c r="U37" i="106"/>
  <c r="U29" i="106"/>
  <c r="S74" i="106"/>
  <c r="T74" i="106"/>
  <c r="U108" i="106"/>
  <c r="U100" i="106"/>
  <c r="U110" i="106"/>
  <c r="U94" i="106"/>
  <c r="T87" i="106"/>
  <c r="S87" i="106"/>
  <c r="T84" i="106"/>
  <c r="S84" i="106"/>
  <c r="S76" i="106"/>
  <c r="T76" i="106"/>
  <c r="U52" i="106"/>
  <c r="O115" i="114"/>
  <c r="O115" i="108"/>
  <c r="O115" i="132"/>
  <c r="O115" i="139"/>
  <c r="O115" i="110"/>
  <c r="O115" i="136"/>
  <c r="U79" i="136"/>
  <c r="U77" i="136"/>
  <c r="S113" i="108"/>
  <c r="S115" i="108"/>
  <c r="U30" i="110"/>
  <c r="U28" i="110"/>
  <c r="U77" i="122"/>
  <c r="O115" i="122"/>
  <c r="U77" i="121"/>
  <c r="U76" i="121"/>
  <c r="U78" i="121"/>
  <c r="U75" i="121"/>
  <c r="U79" i="121"/>
  <c r="U84" i="121"/>
  <c r="U81" i="121"/>
  <c r="O115" i="121"/>
  <c r="O115" i="120"/>
  <c r="O115" i="133"/>
  <c r="S113" i="132"/>
  <c r="S115" i="132"/>
  <c r="U76" i="132"/>
  <c r="U74" i="132"/>
  <c r="R115" i="132"/>
  <c r="U28" i="118"/>
  <c r="S67" i="106"/>
  <c r="T67" i="106"/>
  <c r="O115" i="106"/>
  <c r="U56" i="106"/>
  <c r="U67" i="106"/>
  <c r="U86" i="106"/>
  <c r="U76" i="106"/>
  <c r="O115" i="115"/>
  <c r="U77" i="115"/>
  <c r="O115" i="126"/>
  <c r="U36" i="126"/>
  <c r="U38" i="126"/>
  <c r="U37" i="126"/>
  <c r="U86" i="114"/>
  <c r="U87" i="114"/>
  <c r="U84" i="114"/>
  <c r="U82" i="114"/>
  <c r="U83" i="114"/>
  <c r="U80" i="114"/>
  <c r="U79" i="114"/>
  <c r="R67" i="114"/>
  <c r="T27" i="114"/>
  <c r="S27" i="114"/>
  <c r="S67" i="114"/>
  <c r="U78" i="127"/>
  <c r="U82" i="116"/>
  <c r="U78" i="116"/>
  <c r="U77" i="116"/>
  <c r="U76" i="116"/>
  <c r="R115" i="116"/>
  <c r="R115" i="112"/>
  <c r="U79" i="117"/>
  <c r="U32" i="117"/>
  <c r="U28" i="117"/>
  <c r="S67" i="123"/>
  <c r="S113" i="127"/>
  <c r="U74" i="127"/>
  <c r="U84" i="123"/>
  <c r="U82" i="123"/>
  <c r="U80" i="123"/>
  <c r="U78" i="123"/>
  <c r="U74" i="123"/>
  <c r="S67" i="124"/>
  <c r="U40" i="127"/>
  <c r="O115" i="127"/>
  <c r="U38" i="127"/>
  <c r="O115" i="124"/>
  <c r="R113" i="139"/>
  <c r="T73" i="139"/>
  <c r="S73" i="139"/>
  <c r="S113" i="139"/>
  <c r="U75" i="139"/>
  <c r="U79" i="139"/>
  <c r="U94" i="139"/>
  <c r="U77" i="139"/>
  <c r="U83" i="139"/>
  <c r="U82" i="139"/>
  <c r="R67" i="139"/>
  <c r="S27" i="139"/>
  <c r="S67" i="139"/>
  <c r="T27" i="139"/>
  <c r="T113" i="138"/>
  <c r="U73" i="138"/>
  <c r="U76" i="138"/>
  <c r="U92" i="138"/>
  <c r="U108" i="138"/>
  <c r="U78" i="138"/>
  <c r="U94" i="138"/>
  <c r="U110" i="138"/>
  <c r="U80" i="138"/>
  <c r="U96" i="138"/>
  <c r="U112" i="138"/>
  <c r="U81" i="138"/>
  <c r="U95" i="138"/>
  <c r="U111" i="138"/>
  <c r="U75" i="138"/>
  <c r="U91" i="138"/>
  <c r="U105" i="138"/>
  <c r="U77" i="138"/>
  <c r="U93" i="138"/>
  <c r="U107" i="138"/>
  <c r="R67" i="138"/>
  <c r="S27" i="138"/>
  <c r="S67" i="138"/>
  <c r="S115" i="138"/>
  <c r="T27" i="138"/>
  <c r="U82" i="138"/>
  <c r="U98" i="138"/>
  <c r="R115" i="138"/>
  <c r="S73" i="137"/>
  <c r="S113" i="137"/>
  <c r="R113" i="137"/>
  <c r="T73" i="137"/>
  <c r="O115" i="137"/>
  <c r="S27" i="137"/>
  <c r="S67" i="137"/>
  <c r="R67" i="137"/>
  <c r="T27" i="137"/>
  <c r="U62" i="136"/>
  <c r="U65" i="136"/>
  <c r="U54" i="136"/>
  <c r="U49" i="136"/>
  <c r="U50" i="136"/>
  <c r="U53" i="136"/>
  <c r="U57" i="136"/>
  <c r="U58" i="136"/>
  <c r="U66" i="136"/>
  <c r="U67" i="136"/>
  <c r="T67" i="136"/>
  <c r="T113" i="136"/>
  <c r="U73" i="136"/>
  <c r="U75" i="136"/>
  <c r="U85" i="136"/>
  <c r="S113" i="136"/>
  <c r="S115" i="136"/>
  <c r="U52" i="135"/>
  <c r="S27" i="135"/>
  <c r="S67" i="135"/>
  <c r="R67" i="135"/>
  <c r="T27" i="135"/>
  <c r="R113" i="135"/>
  <c r="S73" i="135"/>
  <c r="S113" i="135"/>
  <c r="T73" i="135"/>
  <c r="U62" i="135"/>
  <c r="U60" i="135"/>
  <c r="U50" i="135"/>
  <c r="U48" i="135"/>
  <c r="O115" i="135"/>
  <c r="U78" i="135"/>
  <c r="U79" i="135"/>
  <c r="U54" i="135"/>
  <c r="R113" i="134"/>
  <c r="R115" i="134"/>
  <c r="S73" i="134"/>
  <c r="S113" i="134"/>
  <c r="S115" i="134"/>
  <c r="T73" i="134"/>
  <c r="T67" i="134"/>
  <c r="U27" i="134"/>
  <c r="U67" i="134"/>
  <c r="R113" i="133"/>
  <c r="S73" i="133"/>
  <c r="S113" i="133"/>
  <c r="T73" i="133"/>
  <c r="S27" i="133"/>
  <c r="S67" i="133"/>
  <c r="R67" i="133"/>
  <c r="T27" i="133"/>
  <c r="U86" i="133"/>
  <c r="T67" i="132"/>
  <c r="U27" i="132"/>
  <c r="U67" i="132"/>
  <c r="T113" i="132"/>
  <c r="U81" i="131"/>
  <c r="U78" i="131"/>
  <c r="U82" i="131"/>
  <c r="R113" i="131"/>
  <c r="T73" i="131"/>
  <c r="S73" i="131"/>
  <c r="S113" i="131"/>
  <c r="S27" i="131"/>
  <c r="S67" i="131"/>
  <c r="S115" i="131"/>
  <c r="U80" i="131"/>
  <c r="O115" i="131"/>
  <c r="R67" i="131"/>
  <c r="T27" i="131"/>
  <c r="U76" i="131"/>
  <c r="U51" i="130"/>
  <c r="R67" i="130"/>
  <c r="S27" i="130"/>
  <c r="S67" i="130"/>
  <c r="T27" i="130"/>
  <c r="U20" i="130"/>
  <c r="R113" i="130"/>
  <c r="R115" i="130"/>
  <c r="T73" i="130"/>
  <c r="S73" i="130"/>
  <c r="S113" i="130"/>
  <c r="S115" i="130"/>
  <c r="U29" i="129"/>
  <c r="U108" i="129"/>
  <c r="U113" i="129"/>
  <c r="U57" i="129"/>
  <c r="U43" i="129"/>
  <c r="U59" i="129"/>
  <c r="U39" i="129"/>
  <c r="U37" i="129"/>
  <c r="U65" i="129"/>
  <c r="U31" i="129"/>
  <c r="U30" i="129"/>
  <c r="U55" i="129"/>
  <c r="U34" i="129"/>
  <c r="U49" i="129"/>
  <c r="U53" i="129"/>
  <c r="R67" i="129"/>
  <c r="R115" i="129"/>
  <c r="T27" i="129"/>
  <c r="S27" i="129"/>
  <c r="S67" i="129"/>
  <c r="S115" i="129"/>
  <c r="T113" i="129"/>
  <c r="U20" i="129"/>
  <c r="T67" i="128"/>
  <c r="U27" i="128"/>
  <c r="U50" i="128"/>
  <c r="U51" i="128"/>
  <c r="U40" i="128"/>
  <c r="U42" i="128"/>
  <c r="U43" i="128"/>
  <c r="S73" i="128"/>
  <c r="S113" i="128"/>
  <c r="R113" i="128"/>
  <c r="R115" i="128"/>
  <c r="T73" i="128"/>
  <c r="U63" i="128"/>
  <c r="S67" i="128"/>
  <c r="O115" i="128"/>
  <c r="U66" i="128"/>
  <c r="U58" i="128"/>
  <c r="U59" i="128"/>
  <c r="U47" i="128"/>
  <c r="U42" i="127"/>
  <c r="T113" i="127"/>
  <c r="U73" i="127"/>
  <c r="R67" i="127"/>
  <c r="R115" i="127"/>
  <c r="T27" i="127"/>
  <c r="S27" i="127"/>
  <c r="S67" i="127"/>
  <c r="R113" i="126"/>
  <c r="R115" i="126"/>
  <c r="T73" i="126"/>
  <c r="S73" i="126"/>
  <c r="S113" i="126"/>
  <c r="U35" i="126"/>
  <c r="S67" i="126"/>
  <c r="T67" i="126"/>
  <c r="U27" i="126"/>
  <c r="R67" i="125"/>
  <c r="R115" i="125"/>
  <c r="T27" i="125"/>
  <c r="S27" i="125"/>
  <c r="S67" i="125"/>
  <c r="S115" i="125"/>
  <c r="R113" i="124"/>
  <c r="R115" i="124"/>
  <c r="S73" i="124"/>
  <c r="S113" i="124"/>
  <c r="T73" i="124"/>
  <c r="U27" i="124"/>
  <c r="U67" i="124"/>
  <c r="T67" i="124"/>
  <c r="U76" i="123"/>
  <c r="U87" i="123"/>
  <c r="O115" i="123"/>
  <c r="R113" i="123"/>
  <c r="R115" i="123"/>
  <c r="T73" i="123"/>
  <c r="S73" i="123"/>
  <c r="S113" i="123"/>
  <c r="T67" i="123"/>
  <c r="U27" i="123"/>
  <c r="U49" i="123"/>
  <c r="U67" i="123"/>
  <c r="U86" i="123"/>
  <c r="S67" i="122"/>
  <c r="R113" i="122"/>
  <c r="R115" i="122"/>
  <c r="S73" i="122"/>
  <c r="S113" i="122"/>
  <c r="T73" i="122"/>
  <c r="T67" i="122"/>
  <c r="U27" i="122"/>
  <c r="U44" i="122"/>
  <c r="U79" i="122"/>
  <c r="U75" i="122"/>
  <c r="U37" i="122"/>
  <c r="U83" i="122"/>
  <c r="U40" i="122"/>
  <c r="U81" i="122"/>
  <c r="U82" i="121"/>
  <c r="U53" i="121"/>
  <c r="U80" i="121"/>
  <c r="S113" i="121"/>
  <c r="U83" i="121"/>
  <c r="S67" i="121"/>
  <c r="U74" i="121"/>
  <c r="T113" i="121"/>
  <c r="U73" i="121"/>
  <c r="T67" i="121"/>
  <c r="U27" i="121"/>
  <c r="U67" i="121"/>
  <c r="R115" i="121"/>
  <c r="U86" i="120"/>
  <c r="S27" i="120"/>
  <c r="S67" i="120"/>
  <c r="R67" i="120"/>
  <c r="T27" i="120"/>
  <c r="U83" i="120"/>
  <c r="R113" i="120"/>
  <c r="S73" i="120"/>
  <c r="S113" i="120"/>
  <c r="T73" i="120"/>
  <c r="U51" i="119"/>
  <c r="U60" i="119"/>
  <c r="U39" i="119"/>
  <c r="U49" i="119"/>
  <c r="U76" i="119"/>
  <c r="U108" i="119"/>
  <c r="U97" i="119"/>
  <c r="U55" i="119"/>
  <c r="U48" i="119"/>
  <c r="U103" i="119"/>
  <c r="U53" i="119"/>
  <c r="U80" i="119"/>
  <c r="U112" i="119"/>
  <c r="U101" i="119"/>
  <c r="S113" i="119"/>
  <c r="S27" i="119"/>
  <c r="S67" i="119"/>
  <c r="S115" i="119"/>
  <c r="U52" i="119"/>
  <c r="U41" i="119"/>
  <c r="U100" i="119"/>
  <c r="U105" i="119"/>
  <c r="U61" i="119"/>
  <c r="U63" i="119"/>
  <c r="U79" i="119"/>
  <c r="U43" i="119"/>
  <c r="U29" i="119"/>
  <c r="U109" i="119"/>
  <c r="U84" i="119"/>
  <c r="U35" i="119"/>
  <c r="U88" i="119"/>
  <c r="U28" i="119"/>
  <c r="T27" i="119"/>
  <c r="R67" i="119"/>
  <c r="R115" i="119"/>
  <c r="U85" i="119"/>
  <c r="T113" i="119"/>
  <c r="U73" i="119"/>
  <c r="U113" i="119"/>
  <c r="R113" i="118"/>
  <c r="S73" i="118"/>
  <c r="S113" i="118"/>
  <c r="T73" i="118"/>
  <c r="U81" i="118"/>
  <c r="U75" i="118"/>
  <c r="U86" i="118"/>
  <c r="U77" i="118"/>
  <c r="O115" i="118"/>
  <c r="R67" i="118"/>
  <c r="S27" i="118"/>
  <c r="S67" i="118"/>
  <c r="T27" i="118"/>
  <c r="U77" i="117"/>
  <c r="U85" i="117"/>
  <c r="U30" i="117"/>
  <c r="R113" i="117"/>
  <c r="S73" i="117"/>
  <c r="S113" i="117"/>
  <c r="T73" i="117"/>
  <c r="R67" i="117"/>
  <c r="T27" i="117"/>
  <c r="S27" i="117"/>
  <c r="S67" i="117"/>
  <c r="U75" i="117"/>
  <c r="U81" i="117"/>
  <c r="O115" i="117"/>
  <c r="U83" i="117"/>
  <c r="S113" i="116"/>
  <c r="U80" i="116"/>
  <c r="U87" i="116"/>
  <c r="U43" i="116"/>
  <c r="U51" i="116"/>
  <c r="U59" i="116"/>
  <c r="U74" i="116"/>
  <c r="U83" i="116"/>
  <c r="U41" i="116"/>
  <c r="U49" i="116"/>
  <c r="U57" i="116"/>
  <c r="U65" i="116"/>
  <c r="S67" i="116"/>
  <c r="U84" i="116"/>
  <c r="U38" i="116"/>
  <c r="U46" i="116"/>
  <c r="U54" i="116"/>
  <c r="U62" i="116"/>
  <c r="T113" i="116"/>
  <c r="U73" i="116"/>
  <c r="U40" i="116"/>
  <c r="U48" i="116"/>
  <c r="U56" i="116"/>
  <c r="U64" i="116"/>
  <c r="T67" i="116"/>
  <c r="U27" i="116"/>
  <c r="U81" i="116"/>
  <c r="R113" i="115"/>
  <c r="S73" i="115"/>
  <c r="S113" i="115"/>
  <c r="T73" i="115"/>
  <c r="U89" i="115"/>
  <c r="R67" i="115"/>
  <c r="T27" i="115"/>
  <c r="S27" i="115"/>
  <c r="S67" i="115"/>
  <c r="U28" i="115"/>
  <c r="R113" i="114"/>
  <c r="R115" i="114"/>
  <c r="S73" i="114"/>
  <c r="S113" i="114"/>
  <c r="T73" i="114"/>
  <c r="U77" i="113"/>
  <c r="O115" i="113"/>
  <c r="R67" i="113"/>
  <c r="T27" i="113"/>
  <c r="S27" i="113"/>
  <c r="S67" i="113"/>
  <c r="U83" i="113"/>
  <c r="R113" i="113"/>
  <c r="T73" i="113"/>
  <c r="S73" i="113"/>
  <c r="S113" i="113"/>
  <c r="U81" i="113"/>
  <c r="T113" i="112"/>
  <c r="U53" i="112"/>
  <c r="U111" i="112"/>
  <c r="U80" i="112"/>
  <c r="U112" i="112"/>
  <c r="U84" i="112"/>
  <c r="U65" i="112"/>
  <c r="U100" i="112"/>
  <c r="U51" i="112"/>
  <c r="U88" i="112"/>
  <c r="U63" i="112"/>
  <c r="U49" i="112"/>
  <c r="T67" i="112"/>
  <c r="U27" i="112"/>
  <c r="U79" i="112"/>
  <c r="U92" i="112"/>
  <c r="S67" i="112"/>
  <c r="S115" i="112"/>
  <c r="O115" i="112"/>
  <c r="U104" i="112"/>
  <c r="U113" i="112"/>
  <c r="U48" i="111"/>
  <c r="U111" i="111"/>
  <c r="U105" i="111"/>
  <c r="U96" i="111"/>
  <c r="U30" i="111"/>
  <c r="U52" i="111"/>
  <c r="U77" i="111"/>
  <c r="U104" i="111"/>
  <c r="U101" i="111"/>
  <c r="U28" i="111"/>
  <c r="U100" i="111"/>
  <c r="U56" i="111"/>
  <c r="T113" i="111"/>
  <c r="U73" i="111"/>
  <c r="U55" i="111"/>
  <c r="U44" i="111"/>
  <c r="R67" i="111"/>
  <c r="T27" i="111"/>
  <c r="S27" i="111"/>
  <c r="S67" i="111"/>
  <c r="O115" i="111"/>
  <c r="U36" i="111"/>
  <c r="U87" i="111"/>
  <c r="U88" i="111"/>
  <c r="U85" i="111"/>
  <c r="R115" i="111"/>
  <c r="U32" i="111"/>
  <c r="U84" i="111"/>
  <c r="U97" i="111"/>
  <c r="U35" i="111"/>
  <c r="U51" i="111"/>
  <c r="S113" i="111"/>
  <c r="S115" i="111"/>
  <c r="U26" i="110"/>
  <c r="U76" i="110"/>
  <c r="U92" i="110"/>
  <c r="U108" i="110"/>
  <c r="U74" i="110"/>
  <c r="U29" i="110"/>
  <c r="U80" i="110"/>
  <c r="U96" i="110"/>
  <c r="U112" i="110"/>
  <c r="S67" i="110"/>
  <c r="U91" i="110"/>
  <c r="U89" i="110"/>
  <c r="U87" i="110"/>
  <c r="T73" i="110"/>
  <c r="R113" i="110"/>
  <c r="R115" i="110"/>
  <c r="S73" i="110"/>
  <c r="S113" i="110"/>
  <c r="U86" i="110"/>
  <c r="U102" i="110"/>
  <c r="U90" i="110"/>
  <c r="U27" i="110"/>
  <c r="T67" i="110"/>
  <c r="U95" i="110"/>
  <c r="U77" i="110"/>
  <c r="U101" i="110"/>
  <c r="U34" i="110"/>
  <c r="U88" i="110"/>
  <c r="U104" i="110"/>
  <c r="U82" i="110"/>
  <c r="R113" i="109"/>
  <c r="T73" i="109"/>
  <c r="S73" i="109"/>
  <c r="S113" i="109"/>
  <c r="S27" i="109"/>
  <c r="S67" i="109"/>
  <c r="S115" i="109"/>
  <c r="R67" i="109"/>
  <c r="T27" i="109"/>
  <c r="O115" i="109"/>
  <c r="U74" i="109"/>
  <c r="T113" i="108"/>
  <c r="T115" i="108"/>
  <c r="U73" i="108"/>
  <c r="U113" i="108"/>
  <c r="U67" i="108"/>
  <c r="U88" i="107"/>
  <c r="U79" i="107"/>
  <c r="U81" i="107"/>
  <c r="U82" i="107"/>
  <c r="U83" i="107"/>
  <c r="O115" i="107"/>
  <c r="U74" i="107"/>
  <c r="R113" i="107"/>
  <c r="T73" i="107"/>
  <c r="S73" i="107"/>
  <c r="S113" i="107"/>
  <c r="U76" i="107"/>
  <c r="R67" i="107"/>
  <c r="T27" i="107"/>
  <c r="S27" i="107"/>
  <c r="S67" i="107"/>
  <c r="R113" i="106"/>
  <c r="R115" i="106"/>
  <c r="T73" i="106"/>
  <c r="S73" i="106"/>
  <c r="S113" i="106"/>
  <c r="U84" i="106"/>
  <c r="U78" i="106"/>
  <c r="U87" i="106"/>
  <c r="U74" i="106"/>
  <c r="U80" i="106"/>
  <c r="U113" i="132"/>
  <c r="U115" i="132"/>
  <c r="S115" i="106"/>
  <c r="R115" i="120"/>
  <c r="R115" i="139"/>
  <c r="U67" i="110"/>
  <c r="T115" i="136"/>
  <c r="U113" i="136"/>
  <c r="U115" i="136"/>
  <c r="S115" i="124"/>
  <c r="U115" i="108"/>
  <c r="S115" i="110"/>
  <c r="U113" i="121"/>
  <c r="U115" i="121"/>
  <c r="S115" i="120"/>
  <c r="S115" i="135"/>
  <c r="R115" i="135"/>
  <c r="S115" i="133"/>
  <c r="T115" i="132"/>
  <c r="S115" i="126"/>
  <c r="U67" i="126"/>
  <c r="U27" i="114"/>
  <c r="U67" i="114"/>
  <c r="T67" i="114"/>
  <c r="S115" i="114"/>
  <c r="S115" i="113"/>
  <c r="R115" i="113"/>
  <c r="U113" i="116"/>
  <c r="T115" i="116"/>
  <c r="R115" i="117"/>
  <c r="U113" i="127"/>
  <c r="S115" i="127"/>
  <c r="S115" i="123"/>
  <c r="T67" i="139"/>
  <c r="U27" i="139"/>
  <c r="U67" i="139"/>
  <c r="S115" i="139"/>
  <c r="T113" i="139"/>
  <c r="U73" i="139"/>
  <c r="U113" i="139"/>
  <c r="T67" i="138"/>
  <c r="U27" i="138"/>
  <c r="U67" i="138"/>
  <c r="U113" i="138"/>
  <c r="T115" i="138"/>
  <c r="T67" i="137"/>
  <c r="U27" i="137"/>
  <c r="U67" i="137"/>
  <c r="T113" i="137"/>
  <c r="U73" i="137"/>
  <c r="U113" i="137"/>
  <c r="R115" i="137"/>
  <c r="S115" i="137"/>
  <c r="T67" i="135"/>
  <c r="U27" i="135"/>
  <c r="U67" i="135"/>
  <c r="T113" i="135"/>
  <c r="U73" i="135"/>
  <c r="U113" i="135"/>
  <c r="T113" i="134"/>
  <c r="T115" i="134"/>
  <c r="U73" i="134"/>
  <c r="U113" i="134"/>
  <c r="U115" i="134"/>
  <c r="T113" i="133"/>
  <c r="U73" i="133"/>
  <c r="U113" i="133"/>
  <c r="U27" i="133"/>
  <c r="U67" i="133"/>
  <c r="T67" i="133"/>
  <c r="R115" i="133"/>
  <c r="R115" i="131"/>
  <c r="U27" i="131"/>
  <c r="U67" i="131"/>
  <c r="T67" i="131"/>
  <c r="T113" i="131"/>
  <c r="T115" i="131"/>
  <c r="U73" i="131"/>
  <c r="U113" i="131"/>
  <c r="T67" i="130"/>
  <c r="U27" i="130"/>
  <c r="U67" i="130"/>
  <c r="T113" i="130"/>
  <c r="T115" i="130"/>
  <c r="U73" i="130"/>
  <c r="U113" i="130"/>
  <c r="U115" i="130"/>
  <c r="T67" i="129"/>
  <c r="T115" i="129"/>
  <c r="U27" i="129"/>
  <c r="U67" i="129"/>
  <c r="U115" i="129"/>
  <c r="S115" i="128"/>
  <c r="T113" i="128"/>
  <c r="T115" i="128"/>
  <c r="U73" i="128"/>
  <c r="U113" i="128"/>
  <c r="U67" i="128"/>
  <c r="T67" i="127"/>
  <c r="T115" i="127"/>
  <c r="U27" i="127"/>
  <c r="U67" i="127"/>
  <c r="T113" i="126"/>
  <c r="T115" i="126"/>
  <c r="U73" i="126"/>
  <c r="U113" i="126"/>
  <c r="T67" i="125"/>
  <c r="T115" i="125"/>
  <c r="U27" i="125"/>
  <c r="U67" i="125"/>
  <c r="U115" i="125"/>
  <c r="T113" i="124"/>
  <c r="T115" i="124"/>
  <c r="U73" i="124"/>
  <c r="U113" i="124"/>
  <c r="U115" i="124"/>
  <c r="T113" i="123"/>
  <c r="T115" i="123"/>
  <c r="U73" i="123"/>
  <c r="U113" i="123"/>
  <c r="U115" i="123"/>
  <c r="T113" i="122"/>
  <c r="T115" i="122"/>
  <c r="U73" i="122"/>
  <c r="U113" i="122"/>
  <c r="S115" i="122"/>
  <c r="U67" i="122"/>
  <c r="T115" i="121"/>
  <c r="S115" i="121"/>
  <c r="T113" i="120"/>
  <c r="U73" i="120"/>
  <c r="U113" i="120"/>
  <c r="U27" i="120"/>
  <c r="U67" i="120"/>
  <c r="T67" i="120"/>
  <c r="U27" i="119"/>
  <c r="U67" i="119"/>
  <c r="T67" i="119"/>
  <c r="T115" i="119"/>
  <c r="U115" i="119"/>
  <c r="U27" i="118"/>
  <c r="U67" i="118"/>
  <c r="T67" i="118"/>
  <c r="T113" i="118"/>
  <c r="U73" i="118"/>
  <c r="U113" i="118"/>
  <c r="S115" i="118"/>
  <c r="R115" i="118"/>
  <c r="T113" i="117"/>
  <c r="U73" i="117"/>
  <c r="U113" i="117"/>
  <c r="U27" i="117"/>
  <c r="U67" i="117"/>
  <c r="T67" i="117"/>
  <c r="S115" i="117"/>
  <c r="U67" i="116"/>
  <c r="S115" i="116"/>
  <c r="U27" i="115"/>
  <c r="U67" i="115"/>
  <c r="T67" i="115"/>
  <c r="S115" i="115"/>
  <c r="T113" i="115"/>
  <c r="U73" i="115"/>
  <c r="U113" i="115"/>
  <c r="R115" i="115"/>
  <c r="T113" i="114"/>
  <c r="U73" i="114"/>
  <c r="U113" i="114"/>
  <c r="T113" i="113"/>
  <c r="U73" i="113"/>
  <c r="U113" i="113"/>
  <c r="T67" i="113"/>
  <c r="U27" i="113"/>
  <c r="U67" i="113"/>
  <c r="T115" i="112"/>
  <c r="U67" i="112"/>
  <c r="U115" i="112"/>
  <c r="U27" i="111"/>
  <c r="U67" i="111"/>
  <c r="T67" i="111"/>
  <c r="T115" i="111"/>
  <c r="U113" i="111"/>
  <c r="T113" i="110"/>
  <c r="T115" i="110"/>
  <c r="U73" i="110"/>
  <c r="U113" i="110"/>
  <c r="T113" i="109"/>
  <c r="U73" i="109"/>
  <c r="U113" i="109"/>
  <c r="T67" i="109"/>
  <c r="U27" i="109"/>
  <c r="U67" i="109"/>
  <c r="R115" i="109"/>
  <c r="R115" i="107"/>
  <c r="S115" i="107"/>
  <c r="T67" i="107"/>
  <c r="U27" i="107"/>
  <c r="U67" i="107"/>
  <c r="T113" i="107"/>
  <c r="U73" i="107"/>
  <c r="U113" i="107"/>
  <c r="T113" i="106"/>
  <c r="T115" i="106"/>
  <c r="U73" i="106"/>
  <c r="U113" i="106"/>
  <c r="U115" i="106"/>
  <c r="U115" i="114"/>
  <c r="T115" i="114"/>
  <c r="U115" i="139"/>
  <c r="U115" i="110"/>
  <c r="T115" i="120"/>
  <c r="U115" i="120"/>
  <c r="U115" i="137"/>
  <c r="T115" i="137"/>
  <c r="T115" i="133"/>
  <c r="U115" i="118"/>
  <c r="T115" i="118"/>
  <c r="U115" i="115"/>
  <c r="T115" i="115"/>
  <c r="U115" i="126"/>
  <c r="T115" i="113"/>
  <c r="U115" i="116"/>
  <c r="U115" i="127"/>
  <c r="U115" i="128"/>
  <c r="T115" i="139"/>
  <c r="U115" i="138"/>
  <c r="U115" i="135"/>
  <c r="T115" i="135"/>
  <c r="U115" i="133"/>
  <c r="U115" i="131"/>
  <c r="U115" i="122"/>
  <c r="U115" i="117"/>
  <c r="T115" i="117"/>
  <c r="U115" i="113"/>
  <c r="U115" i="111"/>
  <c r="U115" i="109"/>
  <c r="T115" i="109"/>
  <c r="U115" i="107"/>
  <c r="T115" i="107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H45" i="54"/>
  <c r="G45" i="54"/>
  <c r="F45" i="54"/>
  <c r="E45" i="54"/>
  <c r="A45" i="54"/>
  <c r="H44" i="54"/>
  <c r="G44" i="54"/>
  <c r="F44" i="54"/>
  <c r="E44" i="54"/>
  <c r="A44" i="54"/>
  <c r="H43" i="54"/>
  <c r="G43" i="54"/>
  <c r="F43" i="54"/>
  <c r="E43" i="54"/>
  <c r="A43" i="54"/>
  <c r="H42" i="54"/>
  <c r="G42" i="54"/>
  <c r="F42" i="54"/>
  <c r="E42" i="54"/>
  <c r="A42" i="54"/>
  <c r="H41" i="54"/>
  <c r="G41" i="54"/>
  <c r="F41" i="54"/>
  <c r="E41" i="54"/>
  <c r="A41" i="54"/>
  <c r="H40" i="54"/>
  <c r="G40" i="54"/>
  <c r="F40" i="54"/>
  <c r="E40" i="54"/>
  <c r="A40" i="54"/>
  <c r="H39" i="54"/>
  <c r="G39" i="54"/>
  <c r="F39" i="54"/>
  <c r="E39" i="54"/>
  <c r="A39" i="54"/>
  <c r="H38" i="54"/>
  <c r="G38" i="54"/>
  <c r="F38" i="54"/>
  <c r="E38" i="54"/>
  <c r="A38" i="54"/>
  <c r="H37" i="54"/>
  <c r="G37" i="54"/>
  <c r="F37" i="54"/>
  <c r="E37" i="54"/>
  <c r="A37" i="54"/>
  <c r="H36" i="54"/>
  <c r="G36" i="54"/>
  <c r="F36" i="54"/>
  <c r="E36" i="54"/>
  <c r="A36" i="54"/>
  <c r="H35" i="54"/>
  <c r="G35" i="54"/>
  <c r="F35" i="54"/>
  <c r="E35" i="54"/>
  <c r="A35" i="54"/>
  <c r="H34" i="54"/>
  <c r="G34" i="54"/>
  <c r="F34" i="54"/>
  <c r="E34" i="54"/>
  <c r="A34" i="54"/>
  <c r="H33" i="54"/>
  <c r="G33" i="54"/>
  <c r="F33" i="54"/>
  <c r="E33" i="54"/>
  <c r="A33" i="54"/>
  <c r="H32" i="54"/>
  <c r="G32" i="54"/>
  <c r="F32" i="54"/>
  <c r="E32" i="54"/>
  <c r="A32" i="54"/>
  <c r="H31" i="54"/>
  <c r="G31" i="54"/>
  <c r="F31" i="54"/>
  <c r="E31" i="54"/>
  <c r="A31" i="54"/>
  <c r="H30" i="54"/>
  <c r="G30" i="54"/>
  <c r="F30" i="54"/>
  <c r="E30" i="54"/>
  <c r="A30" i="54"/>
  <c r="H29" i="54"/>
  <c r="G29" i="54"/>
  <c r="F29" i="54"/>
  <c r="E29" i="54"/>
  <c r="A29" i="54"/>
  <c r="H28" i="54"/>
  <c r="G28" i="54"/>
  <c r="F28" i="54"/>
  <c r="E28" i="54"/>
  <c r="A28" i="54"/>
  <c r="H27" i="54"/>
  <c r="G27" i="54"/>
  <c r="F27" i="54"/>
  <c r="E27" i="54"/>
  <c r="A27" i="54"/>
  <c r="H26" i="54"/>
  <c r="G26" i="54"/>
  <c r="F26" i="54"/>
  <c r="E26" i="54"/>
  <c r="A26" i="54"/>
  <c r="H25" i="54"/>
  <c r="G25" i="54"/>
  <c r="F25" i="54"/>
  <c r="E25" i="54"/>
  <c r="A25" i="54"/>
  <c r="H24" i="54"/>
  <c r="G24" i="54"/>
  <c r="F24" i="54"/>
  <c r="E24" i="54"/>
  <c r="A24" i="54"/>
  <c r="H23" i="54"/>
  <c r="G23" i="54"/>
  <c r="F23" i="54"/>
  <c r="E23" i="54"/>
  <c r="A23" i="54"/>
  <c r="H22" i="54"/>
  <c r="G22" i="54"/>
  <c r="F22" i="54"/>
  <c r="E22" i="54"/>
  <c r="A22" i="54"/>
  <c r="H21" i="54"/>
  <c r="G21" i="54"/>
  <c r="F21" i="54"/>
  <c r="E21" i="54"/>
  <c r="A21" i="54"/>
  <c r="H20" i="54"/>
  <c r="G20" i="54"/>
  <c r="F20" i="54"/>
  <c r="E20" i="54"/>
  <c r="A20" i="54"/>
  <c r="H19" i="54"/>
  <c r="G19" i="54"/>
  <c r="F19" i="54"/>
  <c r="E19" i="54"/>
  <c r="A19" i="54"/>
  <c r="H18" i="54"/>
  <c r="G18" i="54"/>
  <c r="F18" i="54"/>
  <c r="E18" i="54"/>
  <c r="A18" i="54"/>
  <c r="H17" i="54"/>
  <c r="G17" i="54"/>
  <c r="F17" i="54"/>
  <c r="E17" i="54"/>
  <c r="A17" i="54"/>
  <c r="H16" i="54"/>
  <c r="G16" i="54"/>
  <c r="F16" i="54"/>
  <c r="E16" i="54"/>
  <c r="A16" i="54"/>
  <c r="H15" i="54"/>
  <c r="G15" i="54"/>
  <c r="F15" i="54"/>
  <c r="E15" i="54"/>
  <c r="A15" i="54"/>
  <c r="H14" i="54"/>
  <c r="G14" i="54"/>
  <c r="F14" i="54"/>
  <c r="E14" i="54"/>
  <c r="A14" i="54"/>
  <c r="H13" i="54"/>
  <c r="G13" i="54"/>
  <c r="F13" i="54"/>
  <c r="E13" i="54"/>
  <c r="A13" i="54"/>
  <c r="H12" i="54"/>
  <c r="G12" i="54"/>
  <c r="F12" i="54"/>
  <c r="E12" i="54"/>
  <c r="A12" i="54"/>
  <c r="N26" i="105"/>
  <c r="K26" i="105"/>
  <c r="O26" i="105"/>
  <c r="R26" i="105"/>
  <c r="T26" i="105"/>
  <c r="M20" i="105"/>
  <c r="M136" i="105"/>
  <c r="L20" i="105"/>
  <c r="L136" i="105"/>
  <c r="J20" i="105"/>
  <c r="J136" i="105"/>
  <c r="I20" i="105"/>
  <c r="I136" i="105"/>
  <c r="H20" i="105"/>
  <c r="H136" i="105"/>
  <c r="G20" i="105"/>
  <c r="G136" i="105"/>
  <c r="F20" i="105"/>
  <c r="F136" i="105"/>
  <c r="E20" i="105"/>
  <c r="E136" i="105"/>
  <c r="D20" i="105"/>
  <c r="D136" i="105"/>
  <c r="R19" i="105"/>
  <c r="T19" i="105"/>
  <c r="S19" i="105"/>
  <c r="U19" i="105"/>
  <c r="N19" i="105"/>
  <c r="K19" i="105"/>
  <c r="O19" i="105"/>
  <c r="N18" i="105"/>
  <c r="K18" i="105"/>
  <c r="N17" i="105"/>
  <c r="K17" i="105"/>
  <c r="R16" i="105"/>
  <c r="T16" i="105"/>
  <c r="N16" i="105"/>
  <c r="K16" i="105"/>
  <c r="R15" i="105"/>
  <c r="T15" i="105"/>
  <c r="N15" i="105"/>
  <c r="K15" i="105"/>
  <c r="A15" i="105"/>
  <c r="A16" i="105"/>
  <c r="A17" i="105"/>
  <c r="A18" i="105"/>
  <c r="A19" i="105"/>
  <c r="R14" i="105"/>
  <c r="N14" i="105"/>
  <c r="K14" i="105"/>
  <c r="R13" i="105"/>
  <c r="T13" i="105"/>
  <c r="S13" i="105"/>
  <c r="U13" i="105"/>
  <c r="N13" i="105"/>
  <c r="K13" i="105"/>
  <c r="O13" i="105"/>
  <c r="O18" i="105"/>
  <c r="R20" i="105"/>
  <c r="N20" i="105"/>
  <c r="N136" i="105"/>
  <c r="O17" i="105"/>
  <c r="E57" i="54"/>
  <c r="R136" i="105"/>
  <c r="S15" i="105"/>
  <c r="U15" i="105"/>
  <c r="S16" i="105"/>
  <c r="U16" i="105"/>
  <c r="O16" i="105"/>
  <c r="O15" i="105"/>
  <c r="C58" i="54"/>
  <c r="C59" i="54"/>
  <c r="O14" i="105"/>
  <c r="K20" i="105"/>
  <c r="S14" i="105"/>
  <c r="S20" i="105"/>
  <c r="T14" i="105"/>
  <c r="S26" i="105"/>
  <c r="U26" i="105"/>
  <c r="O20" i="105"/>
  <c r="D57" i="54"/>
  <c r="C66" i="54"/>
  <c r="F57" i="54"/>
  <c r="S136" i="105"/>
  <c r="C57" i="54"/>
  <c r="C60" i="54"/>
  <c r="K136" i="105"/>
  <c r="D59" i="54"/>
  <c r="C11" i="54"/>
  <c r="C51" i="54"/>
  <c r="E59" i="54"/>
  <c r="T20" i="105"/>
  <c r="U14" i="105"/>
  <c r="U20" i="105"/>
  <c r="F59" i="54"/>
  <c r="O136" i="105"/>
  <c r="G57" i="54"/>
  <c r="T136" i="105"/>
  <c r="H57" i="54"/>
  <c r="D66" i="54"/>
  <c r="U136" i="105"/>
  <c r="C68" i="54"/>
  <c r="D11" i="54"/>
  <c r="D51" i="54"/>
  <c r="D58" i="54"/>
  <c r="D60" i="54"/>
  <c r="G59" i="54"/>
  <c r="H59" i="54"/>
  <c r="D68" i="54"/>
  <c r="F11" i="54"/>
  <c r="F51" i="54"/>
  <c r="F58" i="54"/>
  <c r="F60" i="54"/>
  <c r="E11" i="54"/>
  <c r="E51" i="54"/>
  <c r="E58" i="54"/>
  <c r="C67" i="54"/>
  <c r="H58" i="54"/>
  <c r="D67" i="54"/>
  <c r="H51" i="54"/>
  <c r="E60" i="54"/>
  <c r="C69" i="54"/>
  <c r="G11" i="54"/>
  <c r="G51" i="54"/>
  <c r="G58" i="54"/>
  <c r="G60" i="54"/>
  <c r="H60" i="54"/>
  <c r="D69" i="54"/>
</calcChain>
</file>

<file path=xl/sharedStrings.xml><?xml version="1.0" encoding="utf-8"?>
<sst xmlns="http://schemas.openxmlformats.org/spreadsheetml/2006/main" count="6169" uniqueCount="279">
  <si>
    <t>APPENDIX VII</t>
  </si>
  <si>
    <t>FLORIDA INTERNATIONAL UNIVERSITY</t>
  </si>
  <si>
    <t xml:space="preserve">Service Location (Current Name): </t>
  </si>
  <si>
    <t>Fresh Food Company (Graham Center)</t>
  </si>
  <si>
    <t xml:space="preserve">Fall Service Hours: </t>
  </si>
  <si>
    <t>7:00 AM - 11:00 PM, M-Th * 8:00 AM - 9:00 PM, F * 9:00 AM - 9:00 PM, Sat-Sun</t>
  </si>
  <si>
    <t>STAFFING PROJECTION</t>
  </si>
  <si>
    <t xml:space="preserve">Service Location (Proposed Name): </t>
  </si>
  <si>
    <t>Spring Service Hours:</t>
  </si>
  <si>
    <t>Summer A Service Hours:</t>
  </si>
  <si>
    <t>N/A</t>
  </si>
  <si>
    <t>VENDOR:</t>
  </si>
  <si>
    <t>SYSCO</t>
  </si>
  <si>
    <t>Summer B Service Hours:</t>
  </si>
  <si>
    <t>8:00 AM - 8:00 PM, M-Th * 8:00 AM - 7:00 PM, F * 10:30 AM - 2:30 PM &amp; 5:00 PM - 8:30 PM, Sat-Sun</t>
  </si>
  <si>
    <t xml:space="preserve"> </t>
  </si>
  <si>
    <t>(Example) 8:00am - 6:00pm, M-F</t>
  </si>
  <si>
    <t>Note:  Add rows as needed.</t>
  </si>
  <si>
    <r>
      <rPr>
        <b/>
        <sz val="10"/>
        <rFont val="Franklin Gothic Book"/>
        <family val="2"/>
      </rPr>
      <t>SALARIED UNIT MANAGEMENT/ADMIN STAFF</t>
    </r>
    <r>
      <rPr>
        <b/>
        <sz val="10"/>
        <color rgb="FF0070C0"/>
        <rFont val="Franklin Gothic Book"/>
        <family val="2"/>
      </rPr>
      <t xml:space="preserve"> </t>
    </r>
    <r>
      <rPr>
        <sz val="10"/>
        <rFont val="Franklin Gothic Book"/>
        <family val="2"/>
      </rPr>
      <t>(Include all salaried Unit managers and administrative staff in this table.  Use the General &amp; Administrative worksheet for account level staff - ex: General Manager, Accountant, etc.)</t>
    </r>
  </si>
  <si>
    <t>Daily  Hours</t>
  </si>
  <si>
    <t xml:space="preserve"> # of Paid Weeks</t>
  </si>
  <si>
    <t>Total</t>
  </si>
  <si>
    <t>Payroll</t>
  </si>
  <si>
    <t>Benefits</t>
  </si>
  <si>
    <t>Total Wages</t>
  </si>
  <si>
    <t>Weekly</t>
  </si>
  <si>
    <t>Reg.</t>
  </si>
  <si>
    <t>Vac./</t>
  </si>
  <si>
    <t>Paid</t>
  </si>
  <si>
    <t>Annual</t>
  </si>
  <si>
    <t>Tax</t>
  </si>
  <si>
    <t>Rate</t>
  </si>
  <si>
    <t>Taxes &amp;</t>
  </si>
  <si>
    <t>Position/Title</t>
  </si>
  <si>
    <t>Salary</t>
  </si>
  <si>
    <t>M</t>
  </si>
  <si>
    <t>T</t>
  </si>
  <si>
    <t>W</t>
  </si>
  <si>
    <t>Th</t>
  </si>
  <si>
    <t>F</t>
  </si>
  <si>
    <t>S</t>
  </si>
  <si>
    <t>Hours</t>
  </si>
  <si>
    <t>Hol.</t>
  </si>
  <si>
    <t>Weeks</t>
  </si>
  <si>
    <t>Wages</t>
  </si>
  <si>
    <t>Payroll Tax</t>
  </si>
  <si>
    <t>Example:  Unit Manager</t>
  </si>
  <si>
    <t>Food Service Director</t>
  </si>
  <si>
    <t>Chef Manager</t>
  </si>
  <si>
    <t>Food Service Manager</t>
  </si>
  <si>
    <t>Culinary Dietitian</t>
  </si>
  <si>
    <t>A2L</t>
  </si>
  <si>
    <t>Subtotal Salaried Staff:</t>
  </si>
  <si>
    <r>
      <t xml:space="preserve">PERMANENT FULL-TIME &amp; PART-TIME STAFF </t>
    </r>
    <r>
      <rPr>
        <sz val="10"/>
        <rFont val="Franklin Gothic Book"/>
        <family val="2"/>
      </rPr>
      <t>(Use the # of Paid Weeks to identify 9 month vs. 12 month positions)</t>
    </r>
  </si>
  <si>
    <t>Pay</t>
  </si>
  <si>
    <t>Example:  Cook 1</t>
  </si>
  <si>
    <t>Food Service Worker</t>
  </si>
  <si>
    <t>Cook</t>
  </si>
  <si>
    <t>Baker</t>
  </si>
  <si>
    <t>General Utility</t>
  </si>
  <si>
    <t>Cashier</t>
  </si>
  <si>
    <t>Hourly Supervisor</t>
  </si>
  <si>
    <t>Subtotal Permanent Staff:</t>
  </si>
  <si>
    <t>STUDENT EMPLOYEES</t>
  </si>
  <si>
    <t>Example:  Server</t>
  </si>
  <si>
    <t>General Utility Worker</t>
  </si>
  <si>
    <t>Subtotal Student Employees:</t>
  </si>
  <si>
    <t>Total:</t>
  </si>
  <si>
    <t>POD Market (Breezeway)</t>
  </si>
  <si>
    <t>10A-2:30A M-TH, 10A-2A F, 12P-2A Sat &amp; Sun</t>
  </si>
  <si>
    <t>4p-pm M-F, 4P-8p Sat &amp; Sun</t>
  </si>
  <si>
    <t>Coremark</t>
  </si>
  <si>
    <t>12p-10p M-F, 12P-7p Sat. 12p-6p Sun</t>
  </si>
  <si>
    <t>Supervisor</t>
  </si>
  <si>
    <t xml:space="preserve">Lead </t>
  </si>
  <si>
    <t>Food Service Worker Lead</t>
  </si>
  <si>
    <t>Food Service Work Lead</t>
  </si>
  <si>
    <t>Express (Green Library)</t>
  </si>
  <si>
    <t xml:space="preserve">9A-8P M-TH, 9A-4P F </t>
  </si>
  <si>
    <t>n/a</t>
  </si>
  <si>
    <t>Core-Mark</t>
  </si>
  <si>
    <t>Starbucks (Green Library)</t>
  </si>
  <si>
    <t>7:00am-11:00pm , M-TH . 7:00am-8:00pm F 12pm-6pm Sat, 12p-9p Sunday</t>
  </si>
  <si>
    <t>7:30am-8:30pm , M-TH . 7:30am-5:30pm F, 11a-5p Sat 12pm-6pm Sun</t>
  </si>
  <si>
    <t>7:30am-8:30pm , M-TH . 7:30am-5:30pm F, 10:30a-6p Sat 12pm-7pm Sun</t>
  </si>
  <si>
    <t>Locatiom Manager</t>
  </si>
  <si>
    <t>Lead</t>
  </si>
  <si>
    <t>Barista</t>
  </si>
  <si>
    <t>Student Worker</t>
  </si>
  <si>
    <t>Miro's Food Truck (Green Library)</t>
  </si>
  <si>
    <t xml:space="preserve">      11:30am-7:30pm M-TH *11:30-7:30P Friday</t>
  </si>
  <si>
    <t xml:space="preserve"> 11:30am-7:30pm M-TH *11:30-2:30P Friday</t>
  </si>
  <si>
    <t>11:00am-5:00pm M-TH *</t>
  </si>
  <si>
    <t>11:00am-3:00pm Friday</t>
  </si>
  <si>
    <t>Faculty Club (Graham Center)</t>
  </si>
  <si>
    <t>11:30A-2P M-F</t>
  </si>
  <si>
    <t>11:30am - 1:30pm M-F</t>
  </si>
  <si>
    <t>Server</t>
  </si>
  <si>
    <t>Almazar (Graham Center)</t>
  </si>
  <si>
    <t>10:30am-8:00pm M-TH *10:30-6:00P Friday</t>
  </si>
  <si>
    <t>11:00am-4pm M-F</t>
  </si>
  <si>
    <t>Burger King (Graham Center</t>
  </si>
  <si>
    <t>10A-6P M-TH, 10A-4:30 F</t>
  </si>
  <si>
    <t>11:00am-3:00pm M-F</t>
  </si>
  <si>
    <t>Location Supervisor</t>
  </si>
  <si>
    <t>Bus</t>
  </si>
  <si>
    <t>Café Bustelo (Graham Center)</t>
  </si>
  <si>
    <t>7A-7P M-TH, 7A-5:30P F, 8A-2:30P SAT</t>
  </si>
  <si>
    <t>7:00am-5:00pm M-F</t>
  </si>
  <si>
    <t>8:00am-11:00a Sat</t>
  </si>
  <si>
    <t>Cheney</t>
  </si>
  <si>
    <t>Food Srvc Supv</t>
  </si>
  <si>
    <t>Led Food Srv Worker</t>
  </si>
  <si>
    <t>Food Srv Worker</t>
  </si>
  <si>
    <t>Chili's (Graham Center)</t>
  </si>
  <si>
    <t>11A-10P M-TH 11a-9P F 12-6p S</t>
  </si>
  <si>
    <t xml:space="preserve">11A-5P M-TH 11a-5P F </t>
  </si>
  <si>
    <t>PFG</t>
  </si>
  <si>
    <t xml:space="preserve">11A-7P M-TH 11a-7P F </t>
  </si>
  <si>
    <t xml:space="preserve">Location Manager </t>
  </si>
  <si>
    <t xml:space="preserve">Bartender </t>
  </si>
  <si>
    <t xml:space="preserve">Food Service Worker </t>
  </si>
  <si>
    <t xml:space="preserve">Hourly Supervisor </t>
  </si>
  <si>
    <t>Einstein Bros. Bagels (Graham Center)</t>
  </si>
  <si>
    <t>7am-5pm Mon to Th</t>
  </si>
  <si>
    <t>7am-3pm Fri</t>
  </si>
  <si>
    <t>8am-2am M-F</t>
  </si>
  <si>
    <t>Sysco</t>
  </si>
  <si>
    <t>Lead Food Service</t>
  </si>
  <si>
    <t>Food Prep</t>
  </si>
  <si>
    <t>Jamba Juice (Graham Center)</t>
  </si>
  <si>
    <t>7:30-8P M-TH, 7:30-5P F</t>
  </si>
  <si>
    <t>9:00am-6:00p M-TH</t>
  </si>
  <si>
    <t>9:00am-3:00p F</t>
  </si>
  <si>
    <t>9:00am-5:00p M-TH</t>
  </si>
  <si>
    <t>Hourly Lead</t>
  </si>
  <si>
    <t>Pollo Tropical (Graham Center)</t>
  </si>
  <si>
    <t>10:30A-9:30P M-TH, 10:30-5P Fri</t>
  </si>
  <si>
    <t>10:30A-6:00P M-TH, 10:30-3P Fri</t>
  </si>
  <si>
    <t>10:30A-5:00P M-TH, 10:30-3P Fri</t>
  </si>
  <si>
    <t>Location Manager</t>
  </si>
  <si>
    <t>Hourly Lead Food Service Worker</t>
  </si>
  <si>
    <t>Grill Cook</t>
  </si>
  <si>
    <t>Line Cook</t>
  </si>
  <si>
    <t>Prep Cook</t>
  </si>
  <si>
    <t>utility worker</t>
  </si>
  <si>
    <t>Subway (Graham Center)</t>
  </si>
  <si>
    <t>9a-8p M-Th 930a-430p F  11a-3p Sat</t>
  </si>
  <si>
    <t>9a-8p M-Th 930a-430p F   11a-3p Sat</t>
  </si>
  <si>
    <t>11a-6p M-Th 11a-4p F</t>
  </si>
  <si>
    <t>Cheney Bro</t>
  </si>
  <si>
    <t>Utility Worker</t>
  </si>
  <si>
    <t>Sushi Maki (Graham Center)</t>
  </si>
  <si>
    <t>10:30am-8:00pm M-TH</t>
  </si>
  <si>
    <t>10:30am-4:30pm F</t>
  </si>
  <si>
    <t>11:00am-6:00pm M-TH*</t>
  </si>
  <si>
    <t>11:00am-4:00pm F</t>
  </si>
  <si>
    <t>Panda Express (Mango)</t>
  </si>
  <si>
    <t>M-Th 1030am-9pm, F= 1030am - 6pm Sa=11am-2pm</t>
  </si>
  <si>
    <t>M-Th = 11am-3pm F=11am-230p</t>
  </si>
  <si>
    <t>Sygma</t>
  </si>
  <si>
    <t>Dishwasher</t>
  </si>
  <si>
    <t>Utility worker</t>
  </si>
  <si>
    <t>Starbucks (Mango)</t>
  </si>
  <si>
    <t>730am-9pm M-Th, 730am to 5pm-Monday and 730am to 2pm Saturday</t>
  </si>
  <si>
    <t>8-4pm  M-th Fr=8-230p</t>
  </si>
  <si>
    <t>Starbucks and Borden</t>
  </si>
  <si>
    <t>Taco Bell (Mango)</t>
  </si>
  <si>
    <t>1030am – 9pm M-th, Fr= 1030am -6pm</t>
  </si>
  <si>
    <t>Mclane</t>
  </si>
  <si>
    <t>Chick-fil-A (Parking Garage 5)</t>
  </si>
  <si>
    <t>10:30am-8:30pm, Mon-Thur  10:30am-5pm, Fri Closed, Sat-Sun</t>
  </si>
  <si>
    <t xml:space="preserve">     Closed</t>
  </si>
  <si>
    <t>QCV/Freshpoint</t>
  </si>
  <si>
    <t>10:30am-3:00pm, M-F</t>
  </si>
  <si>
    <t>Boards</t>
  </si>
  <si>
    <t>Fry Cook</t>
  </si>
  <si>
    <t>utility</t>
  </si>
  <si>
    <t>Mobile Order</t>
  </si>
  <si>
    <t>Runner</t>
  </si>
  <si>
    <t>Dunkin Donuts (Parking Garage 5)</t>
  </si>
  <si>
    <t>7:00am-2:30pm, Mon-Thur  7:00am-12:00pm, Fri Closed, Sat-Sun</t>
  </si>
  <si>
    <t xml:space="preserve">  Closed</t>
  </si>
  <si>
    <t>DCP</t>
  </si>
  <si>
    <t>8:00am-11:00am, M-F</t>
  </si>
  <si>
    <t>Food service worker</t>
  </si>
  <si>
    <t>Misha's Cupcakes (Parking Garage 5)</t>
  </si>
  <si>
    <t>10:30am-8:30pm M-TH</t>
  </si>
  <si>
    <t>10:30am-6:30pm F</t>
  </si>
  <si>
    <t>Sergio's Cuban Café &amp; Grill (Parking Garage 5)</t>
  </si>
  <si>
    <t>1030a-8p M-Th    10a-430p F</t>
  </si>
  <si>
    <t>Lead Service Worker</t>
  </si>
  <si>
    <t>Moe's Southwest Grill (Parking Garage 5)</t>
  </si>
  <si>
    <t>10:30am-8:00pm, Mon-Thur  10:30am-5pm, Fri Closed, Sat-Sun</t>
  </si>
  <si>
    <t xml:space="preserve">   Closed</t>
  </si>
  <si>
    <t>Cheney Bros. /Fresh Point</t>
  </si>
  <si>
    <t xml:space="preserve">   10:30am-3:00pm, M-F</t>
  </si>
  <si>
    <t>Papa John's Pizza (Parking Garage 5)</t>
  </si>
  <si>
    <t>11:00am-3:00pm, M-F  Closed, Sat-Sun</t>
  </si>
  <si>
    <t xml:space="preserve">Papa John's </t>
  </si>
  <si>
    <t>server</t>
  </si>
  <si>
    <t>Salad Creations (Parking Garage 5)</t>
  </si>
  <si>
    <t>10:30am-5:00pm F</t>
  </si>
  <si>
    <t>10:30am-4:00pm M-F</t>
  </si>
  <si>
    <t>Half Moon Empanadas (Parking Garage 6)</t>
  </si>
  <si>
    <t>8:00am-7:00pm M-Th</t>
  </si>
  <si>
    <t>8:00am-4:00pm Friday</t>
  </si>
  <si>
    <t>Tropical Smoothies (Recreation Center)</t>
  </si>
  <si>
    <t>9:00am-9:00pm M-Th</t>
  </si>
  <si>
    <t>10:00am-6:00pm M-Th</t>
  </si>
  <si>
    <t>10:00am-4:00pm F</t>
  </si>
  <si>
    <t>10:30am-6:00pm M-Th</t>
  </si>
  <si>
    <t>10:30am-4:00pm F</t>
  </si>
  <si>
    <t>Starbucks (Hubert Library)</t>
  </si>
  <si>
    <t>7:30A-8:30P M-TH, 7:30A-4P F, 8A-2P Sat.</t>
  </si>
  <si>
    <t>8:00am - 2:30pm M-F</t>
  </si>
  <si>
    <t>Adm</t>
  </si>
  <si>
    <t>Moe's Southwest Grille (Wolfe University Center)</t>
  </si>
  <si>
    <t>11:00am-7:00pm M-Th</t>
  </si>
  <si>
    <t>11:00am-2:00pm M-TH</t>
  </si>
  <si>
    <t>Unit Manager</t>
  </si>
  <si>
    <t xml:space="preserve">Food service worker </t>
  </si>
  <si>
    <t>Grille Works (Wolfe University Center)</t>
  </si>
  <si>
    <t>9:00am-3:00pm M-Th</t>
  </si>
  <si>
    <t>9:00am-2:00pm Friday</t>
  </si>
  <si>
    <t>Foodservice worker</t>
  </si>
  <si>
    <t>Lead Cook</t>
  </si>
  <si>
    <t>Subway (Wolfe University Center)</t>
  </si>
  <si>
    <t>Cheney Bro.</t>
  </si>
  <si>
    <t>Food service Worker</t>
  </si>
  <si>
    <t>Catering Services (MMC)</t>
  </si>
  <si>
    <t>Catering Manager</t>
  </si>
  <si>
    <t>Chef</t>
  </si>
  <si>
    <t>Coordinator</t>
  </si>
  <si>
    <t>Office Aid</t>
  </si>
  <si>
    <t>Kitchen Aid</t>
  </si>
  <si>
    <t>Sous Chef</t>
  </si>
  <si>
    <t>Catering Services (BBC)</t>
  </si>
  <si>
    <t>Summer Conferences &amp; Camps</t>
  </si>
  <si>
    <t>General &amp; Administrative Staff</t>
  </si>
  <si>
    <t>Regional District Manager</t>
  </si>
  <si>
    <t>Director of Operations</t>
  </si>
  <si>
    <t>Controller</t>
  </si>
  <si>
    <t>Marketing Manager</t>
  </si>
  <si>
    <t>Human Resources Manager</t>
  </si>
  <si>
    <t>Accounts Recievable</t>
  </si>
  <si>
    <t>Accounts Payable</t>
  </si>
  <si>
    <t>Accountant 1</t>
  </si>
  <si>
    <t>Accountant 2</t>
  </si>
  <si>
    <t>HR Assistant</t>
  </si>
  <si>
    <t>Graphic Designer</t>
  </si>
  <si>
    <t>Meal Plan Coordinator</t>
  </si>
  <si>
    <t>Lead Cashier</t>
  </si>
  <si>
    <t xml:space="preserve">IT </t>
  </si>
  <si>
    <t>Peer to Peer</t>
  </si>
  <si>
    <t>Extra #1</t>
  </si>
  <si>
    <t>Extra #2</t>
  </si>
  <si>
    <t>Extra #3</t>
  </si>
  <si>
    <t>Extra #4</t>
  </si>
  <si>
    <t>STAFFING PROJECTION WORKBOOK SUMMARY</t>
  </si>
  <si>
    <t>Outlet Name</t>
  </si>
  <si>
    <t>Total Weekly</t>
  </si>
  <si>
    <t>Total Annual</t>
  </si>
  <si>
    <t>Total Wages,</t>
  </si>
  <si>
    <t>Taxes, and</t>
  </si>
  <si>
    <t xml:space="preserve">Total: </t>
  </si>
  <si>
    <t xml:space="preserve">SUMMARY BY EMPLOYEE </t>
  </si>
  <si>
    <t>CLASSIFICATION</t>
  </si>
  <si>
    <t>Salaried Management/Admin</t>
  </si>
  <si>
    <t>Permanent Hourly Staff</t>
  </si>
  <si>
    <t>Student Employees</t>
  </si>
  <si>
    <t>Average</t>
  </si>
  <si>
    <t>Hourly</t>
  </si>
  <si>
    <t>Labor Cost</t>
  </si>
  <si>
    <t>Wage</t>
  </si>
  <si>
    <t>per Hour</t>
  </si>
  <si>
    <t>Salaried Management/Admin Staff</t>
  </si>
  <si>
    <t>Permanent F/T &amp; P/T Hourly Staff</t>
  </si>
  <si>
    <t>Total Staff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</si>
</sst>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  <numFmt numFmtId="167" formatCode="&quot;$&quot;#,##0.00"/>
    <numFmt numFmtId="168" formatCode="_(&quot;$&quot;* #,##0_);_(&quot;$&quot;* \(#,##0\);_(&quot;$&quot;* &quot;-&quot;??_);_(@_)"/>
    <numFmt numFmtId="169" formatCode="&quot;$&quot;#,##0"/>
  </numFmts>
  <fonts count="1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Franklin Gothic Book"/>
      <family val="2"/>
    </font>
    <font>
      <sz val="10"/>
      <name val="Franklin Gothic Book"/>
      <family val="2"/>
    </font>
    <font>
      <b/>
      <sz val="10"/>
      <color rgb="FF0070C0"/>
      <name val="Franklin Gothic Book"/>
      <family val="2"/>
    </font>
    <font>
      <sz val="10"/>
      <color rgb="FFFF0000"/>
      <name val="Franklin Gothic Book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16"/>
      <name val="Franklin Gothic Book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4" fillId="0" borderId="2" xfId="0" applyFont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6" fillId="0" borderId="2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164" fontId="6" fillId="0" borderId="6" xfId="0" applyNumberFormat="1" applyFont="1" applyBorder="1"/>
    <xf numFmtId="164" fontId="6" fillId="0" borderId="8" xfId="0" applyNumberFormat="1" applyFont="1" applyBorder="1" applyAlignment="1">
      <alignment horizontal="right"/>
    </xf>
    <xf numFmtId="165" fontId="6" fillId="0" borderId="8" xfId="1" applyNumberFormat="1" applyFont="1" applyBorder="1"/>
    <xf numFmtId="166" fontId="6" fillId="0" borderId="8" xfId="3" applyNumberFormat="1" applyFont="1" applyBorder="1"/>
    <xf numFmtId="0" fontId="4" fillId="0" borderId="10" xfId="0" applyFont="1" applyBorder="1" applyAlignment="1">
      <alignment horizontal="center"/>
    </xf>
    <xf numFmtId="164" fontId="4" fillId="2" borderId="8" xfId="0" applyNumberFormat="1" applyFont="1" applyFill="1" applyBorder="1" applyAlignment="1">
      <alignment horizontal="right"/>
    </xf>
    <xf numFmtId="165" fontId="4" fillId="0" borderId="8" xfId="1" applyNumberFormat="1" applyFont="1" applyBorder="1"/>
    <xf numFmtId="164" fontId="4" fillId="0" borderId="0" xfId="0" applyNumberFormat="1" applyFont="1"/>
    <xf numFmtId="166" fontId="4" fillId="0" borderId="0" xfId="0" applyNumberFormat="1" applyFont="1"/>
    <xf numFmtId="167" fontId="4" fillId="0" borderId="0" xfId="0" applyNumberFormat="1" applyFont="1"/>
    <xf numFmtId="164" fontId="4" fillId="0" borderId="10" xfId="0" applyNumberFormat="1" applyFont="1" applyBorder="1"/>
    <xf numFmtId="164" fontId="4" fillId="0" borderId="6" xfId="0" applyNumberFormat="1" applyFont="1" applyBorder="1"/>
    <xf numFmtId="0" fontId="3" fillId="0" borderId="2" xfId="0" applyFont="1" applyBorder="1" applyAlignment="1">
      <alignment horizontal="left"/>
    </xf>
    <xf numFmtId="0" fontId="4" fillId="0" borderId="18" xfId="0" applyFont="1" applyBorder="1"/>
    <xf numFmtId="0" fontId="4" fillId="0" borderId="19" xfId="0" applyFont="1" applyBorder="1"/>
    <xf numFmtId="164" fontId="4" fillId="0" borderId="7" xfId="0" applyNumberFormat="1" applyFont="1" applyBorder="1" applyAlignment="1">
      <alignment horizontal="right"/>
    </xf>
    <xf numFmtId="168" fontId="4" fillId="0" borderId="7" xfId="2" applyNumberFormat="1" applyFont="1" applyBorder="1" applyAlignment="1">
      <alignment horizontal="right"/>
    </xf>
    <xf numFmtId="168" fontId="4" fillId="0" borderId="6" xfId="2" applyNumberFormat="1" applyFont="1" applyBorder="1"/>
    <xf numFmtId="168" fontId="4" fillId="0" borderId="21" xfId="2" applyNumberFormat="1" applyFont="1" applyBorder="1" applyAlignment="1">
      <alignment horizontal="right"/>
    </xf>
    <xf numFmtId="168" fontId="4" fillId="0" borderId="15" xfId="2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0" fontId="4" fillId="4" borderId="3" xfId="0" applyFont="1" applyFill="1" applyBorder="1"/>
    <xf numFmtId="0" fontId="3" fillId="4" borderId="3" xfId="0" applyFont="1" applyFill="1" applyBorder="1"/>
    <xf numFmtId="0" fontId="3" fillId="4" borderId="5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4" fillId="4" borderId="8" xfId="0" applyFont="1" applyFill="1" applyBorder="1"/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4" fillId="3" borderId="10" xfId="0" applyFont="1" applyFill="1" applyBorder="1"/>
    <xf numFmtId="164" fontId="4" fillId="3" borderId="10" xfId="0" applyNumberFormat="1" applyFont="1" applyFill="1" applyBorder="1"/>
    <xf numFmtId="167" fontId="4" fillId="3" borderId="10" xfId="0" applyNumberFormat="1" applyFont="1" applyFill="1" applyBorder="1" applyAlignment="1">
      <alignment horizontal="center"/>
    </xf>
    <xf numFmtId="166" fontId="4" fillId="3" borderId="8" xfId="3" applyNumberFormat="1" applyFont="1" applyFill="1" applyBorder="1"/>
    <xf numFmtId="165" fontId="4" fillId="0" borderId="6" xfId="1" applyNumberFormat="1" applyFont="1" applyBorder="1"/>
    <xf numFmtId="166" fontId="4" fillId="3" borderId="6" xfId="3" applyNumberFormat="1" applyFont="1" applyFill="1" applyBorder="1"/>
    <xf numFmtId="0" fontId="4" fillId="3" borderId="3" xfId="0" applyFont="1" applyFill="1" applyBorder="1"/>
    <xf numFmtId="164" fontId="4" fillId="3" borderId="3" xfId="0" applyNumberFormat="1" applyFont="1" applyFill="1" applyBorder="1"/>
    <xf numFmtId="164" fontId="4" fillId="2" borderId="6" xfId="0" applyNumberFormat="1" applyFont="1" applyFill="1" applyBorder="1" applyAlignment="1">
      <alignment horizontal="right"/>
    </xf>
    <xf numFmtId="164" fontId="3" fillId="0" borderId="10" xfId="0" applyNumberFormat="1" applyFont="1" applyBorder="1"/>
    <xf numFmtId="166" fontId="3" fillId="1" borderId="10" xfId="0" applyNumberFormat="1" applyFont="1" applyFill="1" applyBorder="1"/>
    <xf numFmtId="164" fontId="3" fillId="1" borderId="10" xfId="0" applyNumberFormat="1" applyFont="1" applyFill="1" applyBorder="1"/>
    <xf numFmtId="164" fontId="6" fillId="0" borderId="8" xfId="0" applyNumberFormat="1" applyFont="1" applyBorder="1"/>
    <xf numFmtId="164" fontId="4" fillId="0" borderId="3" xfId="0" applyNumberFormat="1" applyFont="1" applyBorder="1"/>
    <xf numFmtId="164" fontId="3" fillId="0" borderId="0" xfId="0" applyNumberFormat="1" applyFont="1"/>
    <xf numFmtId="167" fontId="3" fillId="0" borderId="0" xfId="2" applyNumberFormat="1" applyFo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164" fontId="3" fillId="0" borderId="31" xfId="0" applyNumberFormat="1" applyFont="1" applyBorder="1"/>
    <xf numFmtId="168" fontId="3" fillId="0" borderId="31" xfId="2" applyNumberFormat="1" applyFont="1" applyBorder="1"/>
    <xf numFmtId="168" fontId="3" fillId="0" borderId="32" xfId="2" applyNumberFormat="1" applyFont="1" applyBorder="1"/>
    <xf numFmtId="0" fontId="3" fillId="5" borderId="11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4" fillId="5" borderId="18" xfId="0" applyFont="1" applyFill="1" applyBorder="1"/>
    <xf numFmtId="0" fontId="4" fillId="5" borderId="24" xfId="0" applyFont="1" applyFill="1" applyBorder="1"/>
    <xf numFmtId="0" fontId="3" fillId="5" borderId="6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4" fillId="5" borderId="26" xfId="0" applyFont="1" applyFill="1" applyBorder="1"/>
    <xf numFmtId="0" fontId="4" fillId="5" borderId="22" xfId="0" applyFont="1" applyFill="1" applyBorder="1"/>
    <xf numFmtId="0" fontId="3" fillId="5" borderId="8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168" fontId="4" fillId="0" borderId="13" xfId="2" applyNumberFormat="1" applyFont="1" applyBorder="1"/>
    <xf numFmtId="0" fontId="4" fillId="0" borderId="26" xfId="0" applyFont="1" applyBorder="1"/>
    <xf numFmtId="168" fontId="4" fillId="0" borderId="14" xfId="2" applyNumberFormat="1" applyFont="1" applyBorder="1"/>
    <xf numFmtId="0" fontId="4" fillId="0" borderId="28" xfId="0" applyFont="1" applyBorder="1"/>
    <xf numFmtId="0" fontId="4" fillId="0" borderId="24" xfId="0" applyFont="1" applyBorder="1"/>
    <xf numFmtId="0" fontId="4" fillId="0" borderId="22" xfId="0" applyFont="1" applyBorder="1"/>
    <xf numFmtId="164" fontId="4" fillId="0" borderId="8" xfId="0" applyNumberFormat="1" applyFont="1" applyBorder="1"/>
    <xf numFmtId="168" fontId="4" fillId="0" borderId="3" xfId="2" applyNumberFormat="1" applyFont="1" applyBorder="1"/>
    <xf numFmtId="168" fontId="4" fillId="0" borderId="8" xfId="2" applyNumberFormat="1" applyFont="1" applyBorder="1"/>
    <xf numFmtId="0" fontId="3" fillId="0" borderId="33" xfId="0" applyFont="1" applyBorder="1" applyAlignment="1">
      <alignment horizontal="right"/>
    </xf>
    <xf numFmtId="164" fontId="3" fillId="0" borderId="34" xfId="0" applyNumberFormat="1" applyFont="1" applyBorder="1"/>
    <xf numFmtId="168" fontId="3" fillId="0" borderId="34" xfId="0" applyNumberFormat="1" applyFont="1" applyBorder="1"/>
    <xf numFmtId="168" fontId="3" fillId="0" borderId="20" xfId="0" applyNumberFormat="1" applyFont="1" applyBorder="1"/>
    <xf numFmtId="0" fontId="3" fillId="5" borderId="35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44" fontId="4" fillId="3" borderId="10" xfId="2" applyFont="1" applyFill="1" applyBorder="1" applyAlignment="1">
      <alignment horizontal="center"/>
    </xf>
    <xf numFmtId="169" fontId="6" fillId="0" borderId="6" xfId="2" applyNumberFormat="1" applyFont="1" applyBorder="1" applyAlignment="1">
      <alignment horizontal="right"/>
    </xf>
    <xf numFmtId="169" fontId="4" fillId="3" borderId="10" xfId="0" applyNumberFormat="1" applyFont="1" applyFill="1" applyBorder="1" applyAlignment="1">
      <alignment horizontal="right"/>
    </xf>
    <xf numFmtId="167" fontId="4" fillId="3" borderId="10" xfId="0" applyNumberFormat="1" applyFont="1" applyFill="1" applyBorder="1" applyAlignment="1">
      <alignment horizontal="right"/>
    </xf>
    <xf numFmtId="167" fontId="6" fillId="0" borderId="6" xfId="2" applyNumberFormat="1" applyFont="1" applyBorder="1" applyAlignment="1">
      <alignment horizontal="right"/>
    </xf>
    <xf numFmtId="44" fontId="4" fillId="3" borderId="10" xfId="2" applyFont="1" applyFill="1" applyBorder="1" applyAlignment="1">
      <alignment horizontal="right"/>
    </xf>
    <xf numFmtId="44" fontId="4" fillId="0" borderId="3" xfId="2" applyFont="1" applyBorder="1"/>
    <xf numFmtId="44" fontId="4" fillId="0" borderId="21" xfId="2" applyFont="1" applyBorder="1"/>
    <xf numFmtId="44" fontId="4" fillId="0" borderId="6" xfId="2" applyFont="1" applyBorder="1"/>
    <xf numFmtId="44" fontId="4" fillId="0" borderId="15" xfId="2" applyFont="1" applyBorder="1"/>
    <xf numFmtId="169" fontId="6" fillId="0" borderId="8" xfId="2" applyNumberFormat="1" applyFont="1" applyBorder="1"/>
    <xf numFmtId="169" fontId="4" fillId="0" borderId="8" xfId="2" applyNumberFormat="1" applyFont="1" applyBorder="1"/>
    <xf numFmtId="169" fontId="4" fillId="0" borderId="6" xfId="2" applyNumberFormat="1" applyFont="1" applyBorder="1"/>
    <xf numFmtId="169" fontId="3" fillId="0" borderId="10" xfId="2" applyNumberFormat="1" applyFont="1" applyBorder="1"/>
    <xf numFmtId="169" fontId="4" fillId="0" borderId="0" xfId="0" applyNumberFormat="1" applyFont="1"/>
    <xf numFmtId="44" fontId="4" fillId="0" borderId="34" xfId="2" applyFont="1" applyBorder="1"/>
    <xf numFmtId="44" fontId="4" fillId="0" borderId="36" xfId="2" applyFont="1" applyBorder="1"/>
    <xf numFmtId="0" fontId="9" fillId="0" borderId="0" xfId="0" applyFont="1"/>
    <xf numFmtId="0" fontId="4" fillId="3" borderId="37" xfId="0" applyFont="1" applyFill="1" applyBorder="1"/>
    <xf numFmtId="44" fontId="4" fillId="3" borderId="37" xfId="2" applyFont="1" applyFill="1" applyBorder="1" applyAlignment="1">
      <alignment horizontal="center"/>
    </xf>
    <xf numFmtId="0" fontId="4" fillId="3" borderId="8" xfId="0" applyFont="1" applyFill="1" applyBorder="1"/>
    <xf numFmtId="44" fontId="4" fillId="3" borderId="8" xfId="2" applyFont="1" applyFill="1" applyBorder="1" applyAlignment="1">
      <alignment horizontal="center"/>
    </xf>
    <xf numFmtId="0" fontId="4" fillId="0" borderId="37" xfId="0" applyFont="1" applyBorder="1" applyAlignment="1">
      <alignment horizontal="center"/>
    </xf>
    <xf numFmtId="164" fontId="4" fillId="0" borderId="37" xfId="0" applyNumberFormat="1" applyFont="1" applyBorder="1"/>
    <xf numFmtId="164" fontId="4" fillId="2" borderId="38" xfId="0" applyNumberFormat="1" applyFont="1" applyFill="1" applyBorder="1" applyAlignment="1">
      <alignment horizontal="right"/>
    </xf>
    <xf numFmtId="165" fontId="4" fillId="0" borderId="38" xfId="1" applyNumberFormat="1" applyFont="1" applyBorder="1"/>
    <xf numFmtId="169" fontId="4" fillId="0" borderId="38" xfId="2" applyNumberFormat="1" applyFont="1" applyBorder="1"/>
    <xf numFmtId="164" fontId="4" fillId="3" borderId="8" xfId="0" applyNumberFormat="1" applyFont="1" applyFill="1" applyBorder="1"/>
    <xf numFmtId="2" fontId="4" fillId="3" borderId="10" xfId="0" applyNumberFormat="1" applyFont="1" applyFill="1" applyBorder="1"/>
    <xf numFmtId="44" fontId="4" fillId="3" borderId="10" xfId="2" applyFont="1" applyFill="1" applyBorder="1"/>
    <xf numFmtId="44" fontId="4" fillId="3" borderId="10" xfId="0" applyNumberFormat="1" applyFont="1" applyFill="1" applyBorder="1"/>
    <xf numFmtId="44" fontId="4" fillId="3" borderId="10" xfId="0" applyNumberFormat="1" applyFont="1" applyFill="1" applyBorder="1" applyAlignment="1">
      <alignment horizontal="center"/>
    </xf>
    <xf numFmtId="44" fontId="4" fillId="3" borderId="10" xfId="0" applyNumberFormat="1" applyFont="1" applyFill="1" applyBorder="1" applyAlignment="1">
      <alignment horizontal="right"/>
    </xf>
    <xf numFmtId="8" fontId="4" fillId="3" borderId="10" xfId="2" applyNumberFormat="1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6" borderId="39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40" xfId="0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0" fontId="10" fillId="6" borderId="8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3" fillId="5" borderId="25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3" fillId="5" borderId="18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/>
    </xf>
    <xf numFmtId="0" fontId="3" fillId="0" borderId="30" xfId="0" applyFont="1" applyBorder="1" applyAlignment="1">
      <alignment horizontal="right"/>
    </xf>
    <xf numFmtId="0" fontId="3" fillId="0" borderId="31" xfId="0" applyFont="1" applyBorder="1" applyAlignment="1">
      <alignment horizontal="righ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  <pageSetUpPr fitToPage="1"/>
  </sheetPr>
  <dimension ref="A1:AB578"/>
  <sheetViews>
    <sheetView view="pageBreakPreview" topLeftCell="A73" zoomScale="60" zoomScaleNormal="100" workbookViewId="0" xr3:uid="{AEA406A1-0E4B-5B11-9CD5-51D6E497D94C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1.7109375" style="4" customWidth="1"/>
    <col min="4" max="10" width="6.140625" style="4" customWidth="1"/>
    <col min="11" max="14" width="8.5703125" style="4" customWidth="1"/>
    <col min="15" max="15" width="10" style="4" customWidth="1"/>
    <col min="16" max="17" width="8.5703125" style="4" customWidth="1"/>
    <col min="18" max="21" width="13.140625" style="4" customWidth="1"/>
    <col min="22" max="23" width="9.140625" style="4"/>
    <col min="24" max="25" width="9.140625" style="1"/>
    <col min="26" max="26" width="15.140625" style="1" customWidth="1"/>
    <col min="27" max="16384" width="9.140625" style="1"/>
  </cols>
  <sheetData>
    <row r="1" spans="1:28">
      <c r="A1" s="3" t="s">
        <v>0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">
        <v>1</v>
      </c>
      <c r="D2" s="39" t="s">
        <v>2</v>
      </c>
      <c r="E2" s="3"/>
      <c r="F2" s="3"/>
      <c r="G2" s="3"/>
      <c r="H2" s="3"/>
      <c r="J2" s="6" t="s">
        <v>3</v>
      </c>
      <c r="K2" s="7"/>
      <c r="L2" s="8"/>
      <c r="M2" s="8"/>
      <c r="N2" s="8"/>
      <c r="P2" s="3"/>
      <c r="Q2" s="39" t="s">
        <v>4</v>
      </c>
      <c r="S2" s="69" t="s">
        <v>5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5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10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12</v>
      </c>
      <c r="C5" s="5"/>
      <c r="P5" s="3"/>
      <c r="Q5" s="39" t="s">
        <v>13</v>
      </c>
      <c r="R5" s="1"/>
      <c r="S5" s="69" t="s">
        <v>14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47</v>
      </c>
      <c r="C14" s="103">
        <v>62115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62115</v>
      </c>
      <c r="S14" s="112">
        <f t="shared" si="3"/>
        <v>5838.81</v>
      </c>
      <c r="T14" s="112">
        <f t="shared" si="4"/>
        <v>7702.26</v>
      </c>
      <c r="U14" s="112">
        <f t="shared" si="5"/>
        <v>75656.070000000007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 t="s">
        <v>48</v>
      </c>
      <c r="C15" s="104">
        <v>52030.2</v>
      </c>
      <c r="D15" s="54">
        <v>8</v>
      </c>
      <c r="E15" s="54">
        <v>8</v>
      </c>
      <c r="F15" s="54">
        <v>8</v>
      </c>
      <c r="G15" s="54">
        <v>8</v>
      </c>
      <c r="H15" s="54"/>
      <c r="I15" s="54"/>
      <c r="J15" s="54">
        <v>8</v>
      </c>
      <c r="K15" s="26">
        <f t="shared" si="0"/>
        <v>40</v>
      </c>
      <c r="L15" s="54">
        <v>46</v>
      </c>
      <c r="M15" s="54">
        <v>6</v>
      </c>
      <c r="N15" s="21">
        <f t="shared" si="1"/>
        <v>52</v>
      </c>
      <c r="O15" s="22">
        <f t="shared" si="2"/>
        <v>2080</v>
      </c>
      <c r="P15" s="56">
        <v>9.4E-2</v>
      </c>
      <c r="Q15" s="56">
        <v>0.124</v>
      </c>
      <c r="R15" s="112">
        <f t="shared" si="6"/>
        <v>52030.2</v>
      </c>
      <c r="S15" s="112">
        <f t="shared" si="3"/>
        <v>4890.8387999999995</v>
      </c>
      <c r="T15" s="112">
        <f t="shared" si="4"/>
        <v>6451.7447999999995</v>
      </c>
      <c r="U15" s="112">
        <f t="shared" si="5"/>
        <v>63372.783599999995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 t="s">
        <v>49</v>
      </c>
      <c r="C16" s="104">
        <v>48720</v>
      </c>
      <c r="D16" s="53"/>
      <c r="E16" s="54">
        <v>8</v>
      </c>
      <c r="F16" s="54">
        <v>8</v>
      </c>
      <c r="G16" s="54">
        <v>8</v>
      </c>
      <c r="H16" s="54">
        <v>8</v>
      </c>
      <c r="I16" s="54">
        <v>8</v>
      </c>
      <c r="J16" s="53"/>
      <c r="K16" s="26">
        <f t="shared" si="0"/>
        <v>40</v>
      </c>
      <c r="L16" s="54">
        <v>46</v>
      </c>
      <c r="M16" s="54">
        <v>6</v>
      </c>
      <c r="N16" s="21">
        <f t="shared" si="1"/>
        <v>52</v>
      </c>
      <c r="O16" s="22">
        <f t="shared" si="2"/>
        <v>2080</v>
      </c>
      <c r="P16" s="56">
        <v>9.4E-2</v>
      </c>
      <c r="Q16" s="56">
        <v>0.124</v>
      </c>
      <c r="R16" s="112">
        <f t="shared" si="6"/>
        <v>48720</v>
      </c>
      <c r="S16" s="112">
        <f t="shared" si="3"/>
        <v>4579.68</v>
      </c>
      <c r="T16" s="112">
        <f t="shared" si="4"/>
        <v>6041.28</v>
      </c>
      <c r="U16" s="112">
        <f t="shared" si="5"/>
        <v>59340.959999999999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 t="s">
        <v>50</v>
      </c>
      <c r="C17" s="104">
        <v>49000</v>
      </c>
      <c r="D17" s="53">
        <v>8</v>
      </c>
      <c r="E17" s="53">
        <v>8</v>
      </c>
      <c r="F17" s="53">
        <v>8</v>
      </c>
      <c r="G17" s="53">
        <v>8</v>
      </c>
      <c r="H17" s="53">
        <v>8</v>
      </c>
      <c r="I17" s="53"/>
      <c r="J17" s="53"/>
      <c r="K17" s="26">
        <f t="shared" si="0"/>
        <v>40</v>
      </c>
      <c r="L17" s="54">
        <v>48</v>
      </c>
      <c r="M17" s="54">
        <v>4</v>
      </c>
      <c r="N17" s="21">
        <f t="shared" si="1"/>
        <v>52</v>
      </c>
      <c r="O17" s="22">
        <f t="shared" si="2"/>
        <v>2080</v>
      </c>
      <c r="P17" s="56">
        <v>9.4E-2</v>
      </c>
      <c r="Q17" s="56">
        <v>0.124</v>
      </c>
      <c r="R17" s="112">
        <f t="shared" si="6"/>
        <v>49000</v>
      </c>
      <c r="S17" s="112">
        <f t="shared" si="3"/>
        <v>4606</v>
      </c>
      <c r="T17" s="112">
        <f t="shared" si="4"/>
        <v>6076</v>
      </c>
      <c r="U17" s="112">
        <f t="shared" si="5"/>
        <v>59682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 t="s">
        <v>51</v>
      </c>
      <c r="C18" s="104">
        <v>47669</v>
      </c>
      <c r="D18" s="53">
        <v>8</v>
      </c>
      <c r="E18" s="53">
        <v>8</v>
      </c>
      <c r="F18" s="53">
        <v>8</v>
      </c>
      <c r="G18" s="53">
        <v>8</v>
      </c>
      <c r="H18" s="53">
        <v>8</v>
      </c>
      <c r="I18" s="53"/>
      <c r="J18" s="53"/>
      <c r="K18" s="26">
        <f t="shared" si="0"/>
        <v>40</v>
      </c>
      <c r="L18" s="54">
        <v>48</v>
      </c>
      <c r="M18" s="54">
        <v>4</v>
      </c>
      <c r="N18" s="21">
        <f t="shared" si="1"/>
        <v>52</v>
      </c>
      <c r="O18" s="22">
        <f t="shared" si="2"/>
        <v>2080</v>
      </c>
      <c r="P18" s="56">
        <v>9.4E-2</v>
      </c>
      <c r="Q18" s="56">
        <v>0.124</v>
      </c>
      <c r="R18" s="112">
        <f t="shared" si="6"/>
        <v>47669</v>
      </c>
      <c r="S18" s="112">
        <f t="shared" si="3"/>
        <v>4480.8860000000004</v>
      </c>
      <c r="T18" s="112">
        <f t="shared" si="4"/>
        <v>5910.9560000000001</v>
      </c>
      <c r="U18" s="112">
        <f t="shared" si="5"/>
        <v>58060.842000000004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32</v>
      </c>
      <c r="E20" s="62">
        <f t="shared" ref="E20:O20" si="8">SUM(E14:E19)</f>
        <v>40</v>
      </c>
      <c r="F20" s="62">
        <f t="shared" si="8"/>
        <v>40</v>
      </c>
      <c r="G20" s="62">
        <f t="shared" si="8"/>
        <v>40</v>
      </c>
      <c r="H20" s="62">
        <f t="shared" si="8"/>
        <v>32</v>
      </c>
      <c r="I20" s="62">
        <f t="shared" si="8"/>
        <v>8</v>
      </c>
      <c r="J20" s="62">
        <f t="shared" si="8"/>
        <v>8</v>
      </c>
      <c r="K20" s="62">
        <f t="shared" si="8"/>
        <v>200</v>
      </c>
      <c r="L20" s="62">
        <f t="shared" si="8"/>
        <v>234</v>
      </c>
      <c r="M20" s="62">
        <f t="shared" si="8"/>
        <v>26</v>
      </c>
      <c r="N20" s="62">
        <f t="shared" si="8"/>
        <v>260</v>
      </c>
      <c r="O20" s="62">
        <f t="shared" si="8"/>
        <v>10400</v>
      </c>
      <c r="P20" s="63"/>
      <c r="Q20" s="64"/>
      <c r="R20" s="114">
        <f>SUM(R14:R19)</f>
        <v>259534.2</v>
      </c>
      <c r="S20" s="114">
        <f t="shared" ref="S20:U20" si="9">SUM(S14:S19)</f>
        <v>24396.214800000002</v>
      </c>
      <c r="T20" s="114">
        <f t="shared" si="9"/>
        <v>32182.2408</v>
      </c>
      <c r="U20" s="114">
        <f t="shared" si="9"/>
        <v>316112.6556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82" si="10">SUM(D26:J26)</f>
        <v>40</v>
      </c>
      <c r="L26" s="16">
        <v>49</v>
      </c>
      <c r="M26" s="16">
        <v>3</v>
      </c>
      <c r="N26" s="17">
        <f t="shared" ref="N26:N82" si="11">SUM(L26:M26)</f>
        <v>52</v>
      </c>
      <c r="O26" s="18">
        <f t="shared" ref="O26:O82" si="12">N26*K26</f>
        <v>2080</v>
      </c>
      <c r="P26" s="19">
        <v>8.5000000000000006E-2</v>
      </c>
      <c r="Q26" s="19">
        <v>0.35</v>
      </c>
      <c r="R26" s="111">
        <f t="shared" ref="R26:R82" si="13">C26*O26</f>
        <v>28080</v>
      </c>
      <c r="S26" s="111">
        <f t="shared" ref="S26:S82" si="14">P26*R26</f>
        <v>2386.8000000000002</v>
      </c>
      <c r="T26" s="111">
        <f t="shared" ref="T26:T82" si="15">Q26*R26</f>
        <v>9828</v>
      </c>
      <c r="U26" s="111">
        <f t="shared" ref="U26:U82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56</v>
      </c>
      <c r="C27" s="101">
        <v>11.9</v>
      </c>
      <c r="D27" s="54"/>
      <c r="E27" s="54">
        <v>7.25</v>
      </c>
      <c r="F27" s="54">
        <v>7.25</v>
      </c>
      <c r="G27" s="54">
        <v>7.25</v>
      </c>
      <c r="H27" s="54">
        <v>7.25</v>
      </c>
      <c r="I27" s="54">
        <v>7.25</v>
      </c>
      <c r="J27" s="54"/>
      <c r="K27" s="26">
        <f t="shared" si="10"/>
        <v>36.25</v>
      </c>
      <c r="L27" s="54">
        <v>48</v>
      </c>
      <c r="M27" s="54">
        <v>4</v>
      </c>
      <c r="N27" s="21">
        <f t="shared" si="11"/>
        <v>52</v>
      </c>
      <c r="O27" s="22">
        <f t="shared" si="12"/>
        <v>1885</v>
      </c>
      <c r="P27" s="56">
        <v>9.4E-2</v>
      </c>
      <c r="Q27" s="56">
        <v>0.124</v>
      </c>
      <c r="R27" s="112">
        <f t="shared" si="13"/>
        <v>22431.5</v>
      </c>
      <c r="S27" s="112">
        <f t="shared" si="14"/>
        <v>2108.5610000000001</v>
      </c>
      <c r="T27" s="112">
        <f t="shared" si="15"/>
        <v>2781.5059999999999</v>
      </c>
      <c r="U27" s="112">
        <f t="shared" si="16"/>
        <v>27321.566999999999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56</v>
      </c>
      <c r="C28" s="101">
        <v>11.67</v>
      </c>
      <c r="D28" s="54">
        <v>7.25</v>
      </c>
      <c r="E28" s="54">
        <v>7.25</v>
      </c>
      <c r="F28" s="54">
        <v>7.25</v>
      </c>
      <c r="G28" s="54">
        <v>7.25</v>
      </c>
      <c r="H28" s="54">
        <v>7.25</v>
      </c>
      <c r="I28" s="54"/>
      <c r="J28" s="54"/>
      <c r="K28" s="26">
        <f t="shared" si="10"/>
        <v>36.25</v>
      </c>
      <c r="L28" s="54">
        <v>48</v>
      </c>
      <c r="M28" s="54">
        <v>4</v>
      </c>
      <c r="N28" s="21">
        <f t="shared" si="11"/>
        <v>52</v>
      </c>
      <c r="O28" s="22">
        <f t="shared" si="12"/>
        <v>1885</v>
      </c>
      <c r="P28" s="56">
        <v>9.4E-2</v>
      </c>
      <c r="Q28" s="56">
        <v>0.124</v>
      </c>
      <c r="R28" s="112">
        <f t="shared" si="13"/>
        <v>21997.95</v>
      </c>
      <c r="S28" s="112">
        <f t="shared" si="14"/>
        <v>2067.8072999999999</v>
      </c>
      <c r="T28" s="112">
        <f t="shared" si="15"/>
        <v>2727.7458000000001</v>
      </c>
      <c r="U28" s="112">
        <f t="shared" si="16"/>
        <v>26793.503100000002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56</v>
      </c>
      <c r="C29" s="101">
        <v>11.2</v>
      </c>
      <c r="D29" s="54">
        <v>7.25</v>
      </c>
      <c r="E29" s="54">
        <v>7.25</v>
      </c>
      <c r="F29" s="54">
        <v>7.25</v>
      </c>
      <c r="G29" s="54">
        <v>7.25</v>
      </c>
      <c r="H29" s="54">
        <v>7.25</v>
      </c>
      <c r="I29" s="53"/>
      <c r="J29" s="53"/>
      <c r="K29" s="26">
        <f t="shared" si="10"/>
        <v>36.25</v>
      </c>
      <c r="L29" s="54">
        <v>48</v>
      </c>
      <c r="M29" s="54">
        <v>4</v>
      </c>
      <c r="N29" s="21">
        <f t="shared" si="11"/>
        <v>52</v>
      </c>
      <c r="O29" s="22">
        <f t="shared" si="12"/>
        <v>1885</v>
      </c>
      <c r="P29" s="56">
        <v>9.4E-2</v>
      </c>
      <c r="Q29" s="56">
        <v>0.124</v>
      </c>
      <c r="R29" s="112">
        <f t="shared" si="13"/>
        <v>21112</v>
      </c>
      <c r="S29" s="112">
        <f t="shared" si="14"/>
        <v>1984.528</v>
      </c>
      <c r="T29" s="112">
        <f t="shared" si="15"/>
        <v>2617.8879999999999</v>
      </c>
      <c r="U29" s="112">
        <f t="shared" si="16"/>
        <v>25714.416000000001</v>
      </c>
      <c r="X29" s="2"/>
      <c r="Y29" s="2"/>
      <c r="Z29" s="2"/>
      <c r="AA29" s="2"/>
      <c r="AB29" s="2"/>
    </row>
    <row r="30" spans="1:28" ht="13.15" customHeight="1">
      <c r="A30" s="20">
        <f t="shared" ref="A30:A82" si="17">A29+1</f>
        <v>4</v>
      </c>
      <c r="B30" s="53" t="s">
        <v>56</v>
      </c>
      <c r="C30" s="101">
        <v>11.17</v>
      </c>
      <c r="D30" s="54">
        <v>7.25</v>
      </c>
      <c r="E30" s="54">
        <v>7.25</v>
      </c>
      <c r="F30" s="54">
        <v>7.25</v>
      </c>
      <c r="G30" s="53"/>
      <c r="H30" s="54">
        <v>7.25</v>
      </c>
      <c r="I30" s="54">
        <v>7.25</v>
      </c>
      <c r="J30" s="53"/>
      <c r="K30" s="26">
        <f t="shared" si="10"/>
        <v>36.25</v>
      </c>
      <c r="L30" s="54">
        <v>48</v>
      </c>
      <c r="M30" s="54">
        <v>4</v>
      </c>
      <c r="N30" s="21">
        <f t="shared" si="11"/>
        <v>52</v>
      </c>
      <c r="O30" s="22">
        <f t="shared" si="12"/>
        <v>1885</v>
      </c>
      <c r="P30" s="56">
        <v>9.4E-2</v>
      </c>
      <c r="Q30" s="56">
        <v>0.124</v>
      </c>
      <c r="R30" s="112">
        <f t="shared" si="13"/>
        <v>21055.45</v>
      </c>
      <c r="S30" s="112">
        <f t="shared" si="14"/>
        <v>1979.2123000000001</v>
      </c>
      <c r="T30" s="112">
        <f t="shared" si="15"/>
        <v>2610.8758000000003</v>
      </c>
      <c r="U30" s="112">
        <f t="shared" si="16"/>
        <v>25645.538100000002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56</v>
      </c>
      <c r="C31" s="101">
        <v>11.15</v>
      </c>
      <c r="D31" s="54">
        <v>7.25</v>
      </c>
      <c r="E31" s="54">
        <v>7.25</v>
      </c>
      <c r="F31" s="54">
        <v>7.25</v>
      </c>
      <c r="G31" s="54">
        <v>7.25</v>
      </c>
      <c r="H31" s="54">
        <v>7.25</v>
      </c>
      <c r="I31" s="53"/>
      <c r="J31" s="53"/>
      <c r="K31" s="26">
        <f t="shared" si="10"/>
        <v>36.25</v>
      </c>
      <c r="L31" s="54">
        <v>48</v>
      </c>
      <c r="M31" s="54">
        <v>4</v>
      </c>
      <c r="N31" s="21">
        <f t="shared" si="11"/>
        <v>52</v>
      </c>
      <c r="O31" s="22">
        <f t="shared" si="12"/>
        <v>1885</v>
      </c>
      <c r="P31" s="56">
        <v>9.4E-2</v>
      </c>
      <c r="Q31" s="56">
        <v>0.124</v>
      </c>
      <c r="R31" s="112">
        <f t="shared" si="13"/>
        <v>21017.75</v>
      </c>
      <c r="S31" s="112">
        <f t="shared" si="14"/>
        <v>1975.6685</v>
      </c>
      <c r="T31" s="112">
        <f t="shared" si="15"/>
        <v>2606.201</v>
      </c>
      <c r="U31" s="112">
        <f t="shared" si="16"/>
        <v>25599.619500000001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56</v>
      </c>
      <c r="C32" s="101">
        <v>11.04</v>
      </c>
      <c r="D32" s="54">
        <v>7.25</v>
      </c>
      <c r="E32" s="54">
        <v>7.25</v>
      </c>
      <c r="F32" s="54">
        <v>7.25</v>
      </c>
      <c r="G32" s="54">
        <v>7.25</v>
      </c>
      <c r="H32" s="54"/>
      <c r="I32" s="53"/>
      <c r="J32" s="54">
        <v>7.25</v>
      </c>
      <c r="K32" s="26">
        <f t="shared" si="10"/>
        <v>36.25</v>
      </c>
      <c r="L32" s="54">
        <v>48</v>
      </c>
      <c r="M32" s="54">
        <v>4</v>
      </c>
      <c r="N32" s="21">
        <f t="shared" si="11"/>
        <v>52</v>
      </c>
      <c r="O32" s="22">
        <f t="shared" si="12"/>
        <v>1885</v>
      </c>
      <c r="P32" s="56">
        <v>9.4E-2</v>
      </c>
      <c r="Q32" s="56">
        <v>0.124</v>
      </c>
      <c r="R32" s="112">
        <f t="shared" si="13"/>
        <v>20810.399999999998</v>
      </c>
      <c r="S32" s="112">
        <f t="shared" si="14"/>
        <v>1956.1775999999998</v>
      </c>
      <c r="T32" s="112">
        <f t="shared" si="15"/>
        <v>2580.4895999999999</v>
      </c>
      <c r="U32" s="112">
        <f t="shared" si="16"/>
        <v>25347.067199999998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56</v>
      </c>
      <c r="C33" s="101">
        <v>10.16</v>
      </c>
      <c r="D33" s="54">
        <v>7.25</v>
      </c>
      <c r="E33" s="54">
        <v>7.25</v>
      </c>
      <c r="F33" s="54">
        <v>7.25</v>
      </c>
      <c r="G33" s="54">
        <v>7.25</v>
      </c>
      <c r="H33" s="54"/>
      <c r="I33" s="53"/>
      <c r="J33" s="54">
        <v>7.25</v>
      </c>
      <c r="K33" s="26">
        <f t="shared" si="10"/>
        <v>36.25</v>
      </c>
      <c r="L33" s="54">
        <v>48</v>
      </c>
      <c r="M33" s="54">
        <v>4</v>
      </c>
      <c r="N33" s="21">
        <f t="shared" si="11"/>
        <v>52</v>
      </c>
      <c r="O33" s="22">
        <f t="shared" si="12"/>
        <v>1885</v>
      </c>
      <c r="P33" s="56">
        <v>9.4E-2</v>
      </c>
      <c r="Q33" s="56">
        <v>0.124</v>
      </c>
      <c r="R33" s="112">
        <f t="shared" si="13"/>
        <v>19151.599999999999</v>
      </c>
      <c r="S33" s="112">
        <f t="shared" si="14"/>
        <v>1800.2503999999999</v>
      </c>
      <c r="T33" s="112">
        <f t="shared" si="15"/>
        <v>2374.7983999999997</v>
      </c>
      <c r="U33" s="112">
        <f t="shared" si="16"/>
        <v>23326.648799999999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56</v>
      </c>
      <c r="C34" s="101">
        <v>9.76</v>
      </c>
      <c r="D34" s="54">
        <v>7.25</v>
      </c>
      <c r="E34" s="53"/>
      <c r="F34" s="53"/>
      <c r="G34" s="54">
        <v>7.25</v>
      </c>
      <c r="H34" s="54">
        <v>7.25</v>
      </c>
      <c r="I34" s="54">
        <v>7.25</v>
      </c>
      <c r="J34" s="54">
        <v>7.25</v>
      </c>
      <c r="K34" s="26">
        <f t="shared" si="10"/>
        <v>36.25</v>
      </c>
      <c r="L34" s="54">
        <v>48</v>
      </c>
      <c r="M34" s="54">
        <v>4</v>
      </c>
      <c r="N34" s="21">
        <f t="shared" si="11"/>
        <v>52</v>
      </c>
      <c r="O34" s="22">
        <f t="shared" si="12"/>
        <v>1885</v>
      </c>
      <c r="P34" s="56">
        <v>9.4E-2</v>
      </c>
      <c r="Q34" s="56">
        <v>0.124</v>
      </c>
      <c r="R34" s="112">
        <f t="shared" si="13"/>
        <v>18397.599999999999</v>
      </c>
      <c r="S34" s="112">
        <f t="shared" si="14"/>
        <v>1729.3743999999999</v>
      </c>
      <c r="T34" s="112">
        <f t="shared" si="15"/>
        <v>2281.3023999999996</v>
      </c>
      <c r="U34" s="112">
        <f t="shared" si="16"/>
        <v>22408.2768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57</v>
      </c>
      <c r="C35" s="101">
        <v>14.53</v>
      </c>
      <c r="D35" s="54">
        <v>7.25</v>
      </c>
      <c r="E35" s="54">
        <v>7.25</v>
      </c>
      <c r="F35" s="53"/>
      <c r="G35" s="53"/>
      <c r="H35" s="54">
        <v>7.25</v>
      </c>
      <c r="I35" s="54">
        <v>7.25</v>
      </c>
      <c r="J35" s="54">
        <v>7.25</v>
      </c>
      <c r="K35" s="26">
        <f t="shared" si="10"/>
        <v>36.25</v>
      </c>
      <c r="L35" s="54">
        <v>48</v>
      </c>
      <c r="M35" s="54">
        <v>4</v>
      </c>
      <c r="N35" s="21">
        <f t="shared" si="11"/>
        <v>52</v>
      </c>
      <c r="O35" s="22">
        <f t="shared" si="12"/>
        <v>1885</v>
      </c>
      <c r="P35" s="56">
        <v>9.4E-2</v>
      </c>
      <c r="Q35" s="56">
        <v>0.124</v>
      </c>
      <c r="R35" s="112">
        <f t="shared" si="13"/>
        <v>27389.05</v>
      </c>
      <c r="S35" s="112">
        <f t="shared" si="14"/>
        <v>2574.5706999999998</v>
      </c>
      <c r="T35" s="112">
        <f t="shared" si="15"/>
        <v>3396.2421999999997</v>
      </c>
      <c r="U35" s="112">
        <f t="shared" si="16"/>
        <v>33359.8629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57</v>
      </c>
      <c r="C36" s="101">
        <v>14.22</v>
      </c>
      <c r="D36" s="54">
        <v>7.25</v>
      </c>
      <c r="E36" s="54">
        <v>7.25</v>
      </c>
      <c r="F36" s="54">
        <v>7.25</v>
      </c>
      <c r="G36" s="54">
        <v>7.25</v>
      </c>
      <c r="H36" s="54">
        <v>7.25</v>
      </c>
      <c r="I36" s="53"/>
      <c r="J36" s="53"/>
      <c r="K36" s="26">
        <f t="shared" si="10"/>
        <v>36.25</v>
      </c>
      <c r="L36" s="54">
        <v>48</v>
      </c>
      <c r="M36" s="54">
        <v>4</v>
      </c>
      <c r="N36" s="21">
        <f t="shared" si="11"/>
        <v>52</v>
      </c>
      <c r="O36" s="22">
        <f t="shared" si="12"/>
        <v>1885</v>
      </c>
      <c r="P36" s="56">
        <v>9.4E-2</v>
      </c>
      <c r="Q36" s="56">
        <v>0.124</v>
      </c>
      <c r="R36" s="112">
        <f t="shared" si="13"/>
        <v>26804.7</v>
      </c>
      <c r="S36" s="112">
        <f t="shared" si="14"/>
        <v>2519.6417999999999</v>
      </c>
      <c r="T36" s="112">
        <f t="shared" si="15"/>
        <v>3323.7828</v>
      </c>
      <c r="U36" s="112">
        <f t="shared" si="16"/>
        <v>32648.124600000003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57</v>
      </c>
      <c r="C37" s="101">
        <v>14.01</v>
      </c>
      <c r="D37" s="54"/>
      <c r="E37" s="54">
        <v>7.25</v>
      </c>
      <c r="F37" s="54">
        <v>7.25</v>
      </c>
      <c r="G37" s="54">
        <v>7.25</v>
      </c>
      <c r="H37" s="54">
        <v>7.25</v>
      </c>
      <c r="I37" s="54">
        <v>7.25</v>
      </c>
      <c r="J37" s="53"/>
      <c r="K37" s="26">
        <f t="shared" si="10"/>
        <v>36.25</v>
      </c>
      <c r="L37" s="54">
        <v>48</v>
      </c>
      <c r="M37" s="54">
        <v>4</v>
      </c>
      <c r="N37" s="21">
        <f t="shared" si="11"/>
        <v>52</v>
      </c>
      <c r="O37" s="22">
        <f t="shared" si="12"/>
        <v>1885</v>
      </c>
      <c r="P37" s="56">
        <v>9.4E-2</v>
      </c>
      <c r="Q37" s="56">
        <v>0.124</v>
      </c>
      <c r="R37" s="112">
        <f t="shared" si="13"/>
        <v>26408.85</v>
      </c>
      <c r="S37" s="112">
        <f t="shared" si="14"/>
        <v>2482.4319</v>
      </c>
      <c r="T37" s="112">
        <f t="shared" si="15"/>
        <v>3274.6974</v>
      </c>
      <c r="U37" s="112">
        <f t="shared" si="16"/>
        <v>32165.979299999999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57</v>
      </c>
      <c r="C38" s="101">
        <v>13.93</v>
      </c>
      <c r="D38" s="53"/>
      <c r="E38" s="54">
        <v>7.25</v>
      </c>
      <c r="F38" s="54">
        <v>7.25</v>
      </c>
      <c r="G38" s="54">
        <v>7.25</v>
      </c>
      <c r="H38" s="54">
        <v>7.25</v>
      </c>
      <c r="I38" s="54">
        <v>7.25</v>
      </c>
      <c r="J38" s="53"/>
      <c r="K38" s="26">
        <f t="shared" si="10"/>
        <v>36.25</v>
      </c>
      <c r="L38" s="54">
        <v>48</v>
      </c>
      <c r="M38" s="54">
        <v>4</v>
      </c>
      <c r="N38" s="21">
        <f t="shared" si="11"/>
        <v>52</v>
      </c>
      <c r="O38" s="22">
        <f t="shared" si="12"/>
        <v>1885</v>
      </c>
      <c r="P38" s="56">
        <v>9.4E-2</v>
      </c>
      <c r="Q38" s="56">
        <v>0.124</v>
      </c>
      <c r="R38" s="112">
        <f t="shared" si="13"/>
        <v>26258.05</v>
      </c>
      <c r="S38" s="112">
        <f t="shared" si="14"/>
        <v>2468.2566999999999</v>
      </c>
      <c r="T38" s="112">
        <f t="shared" si="15"/>
        <v>3255.9982</v>
      </c>
      <c r="U38" s="112">
        <f t="shared" si="16"/>
        <v>31982.304899999999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 t="s">
        <v>57</v>
      </c>
      <c r="C39" s="101">
        <v>12.08</v>
      </c>
      <c r="D39" s="54">
        <v>7.25</v>
      </c>
      <c r="E39" s="54">
        <v>7.25</v>
      </c>
      <c r="F39" s="54">
        <v>7.25</v>
      </c>
      <c r="G39" s="54">
        <v>7.25</v>
      </c>
      <c r="H39" s="54">
        <v>7.25</v>
      </c>
      <c r="I39" s="53"/>
      <c r="J39" s="53"/>
      <c r="K39" s="26">
        <f t="shared" si="10"/>
        <v>36.25</v>
      </c>
      <c r="L39" s="54">
        <v>48</v>
      </c>
      <c r="M39" s="54">
        <v>4</v>
      </c>
      <c r="N39" s="21">
        <f t="shared" si="11"/>
        <v>52</v>
      </c>
      <c r="O39" s="22">
        <f t="shared" si="12"/>
        <v>1885</v>
      </c>
      <c r="P39" s="56">
        <v>9.4E-2</v>
      </c>
      <c r="Q39" s="56">
        <v>0.124</v>
      </c>
      <c r="R39" s="112">
        <f t="shared" si="13"/>
        <v>22770.799999999999</v>
      </c>
      <c r="S39" s="112">
        <f t="shared" si="14"/>
        <v>2140.4551999999999</v>
      </c>
      <c r="T39" s="112">
        <f t="shared" si="15"/>
        <v>2823.5791999999997</v>
      </c>
      <c r="U39" s="112">
        <f t="shared" si="16"/>
        <v>27734.8344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 t="s">
        <v>57</v>
      </c>
      <c r="C40" s="101">
        <v>11.33</v>
      </c>
      <c r="D40" s="54">
        <v>7.25</v>
      </c>
      <c r="E40" s="54">
        <v>7.25</v>
      </c>
      <c r="F40" s="54">
        <v>7.25</v>
      </c>
      <c r="G40" s="54">
        <v>7.25</v>
      </c>
      <c r="H40" s="54">
        <v>7.25</v>
      </c>
      <c r="I40" s="53"/>
      <c r="J40" s="53"/>
      <c r="K40" s="26">
        <f t="shared" si="10"/>
        <v>36.25</v>
      </c>
      <c r="L40" s="54">
        <v>48</v>
      </c>
      <c r="M40" s="54">
        <v>4</v>
      </c>
      <c r="N40" s="21">
        <f t="shared" si="11"/>
        <v>52</v>
      </c>
      <c r="O40" s="22">
        <f t="shared" si="12"/>
        <v>1885</v>
      </c>
      <c r="P40" s="56">
        <v>9.4E-2</v>
      </c>
      <c r="Q40" s="56">
        <v>0.124</v>
      </c>
      <c r="R40" s="112">
        <f t="shared" si="13"/>
        <v>21357.05</v>
      </c>
      <c r="S40" s="112">
        <f t="shared" si="14"/>
        <v>2007.5626999999999</v>
      </c>
      <c r="T40" s="112">
        <f t="shared" si="15"/>
        <v>2648.2741999999998</v>
      </c>
      <c r="U40" s="112">
        <f t="shared" si="16"/>
        <v>26012.886899999998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 t="s">
        <v>57</v>
      </c>
      <c r="C41" s="101">
        <v>10.82</v>
      </c>
      <c r="D41" s="53"/>
      <c r="E41" s="54">
        <v>7.25</v>
      </c>
      <c r="F41" s="54">
        <v>7.25</v>
      </c>
      <c r="G41" s="54">
        <v>7.25</v>
      </c>
      <c r="H41" s="54">
        <v>7.25</v>
      </c>
      <c r="I41" s="54">
        <v>7.25</v>
      </c>
      <c r="J41" s="53"/>
      <c r="K41" s="26">
        <f t="shared" si="10"/>
        <v>36.25</v>
      </c>
      <c r="L41" s="54">
        <v>48</v>
      </c>
      <c r="M41" s="54">
        <v>4</v>
      </c>
      <c r="N41" s="21">
        <f t="shared" si="11"/>
        <v>52</v>
      </c>
      <c r="O41" s="22">
        <f t="shared" si="12"/>
        <v>1885</v>
      </c>
      <c r="P41" s="56">
        <v>9.4E-2</v>
      </c>
      <c r="Q41" s="56">
        <v>0.124</v>
      </c>
      <c r="R41" s="112">
        <f t="shared" si="13"/>
        <v>20395.7</v>
      </c>
      <c r="S41" s="112">
        <f t="shared" si="14"/>
        <v>1917.1958</v>
      </c>
      <c r="T41" s="112">
        <f t="shared" si="15"/>
        <v>2529.0668000000001</v>
      </c>
      <c r="U41" s="112">
        <f t="shared" si="16"/>
        <v>24841.962599999999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 t="s">
        <v>57</v>
      </c>
      <c r="C42" s="101">
        <v>10.72</v>
      </c>
      <c r="D42" s="53">
        <v>7.3</v>
      </c>
      <c r="E42" s="53">
        <v>7.3</v>
      </c>
      <c r="F42" s="53">
        <v>7.3</v>
      </c>
      <c r="G42" s="53">
        <v>7.3</v>
      </c>
      <c r="H42" s="53">
        <v>7.3</v>
      </c>
      <c r="I42" s="53"/>
      <c r="J42" s="53"/>
      <c r="K42" s="26">
        <f t="shared" si="10"/>
        <v>36.5</v>
      </c>
      <c r="L42" s="54">
        <v>48</v>
      </c>
      <c r="M42" s="54">
        <v>4</v>
      </c>
      <c r="N42" s="21">
        <f t="shared" si="11"/>
        <v>52</v>
      </c>
      <c r="O42" s="22">
        <f t="shared" si="12"/>
        <v>1898</v>
      </c>
      <c r="P42" s="56">
        <v>9.4E-2</v>
      </c>
      <c r="Q42" s="56">
        <v>0.124</v>
      </c>
      <c r="R42" s="112">
        <f t="shared" si="13"/>
        <v>20346.560000000001</v>
      </c>
      <c r="S42" s="112">
        <f t="shared" si="14"/>
        <v>1912.5766400000002</v>
      </c>
      <c r="T42" s="112">
        <f t="shared" si="15"/>
        <v>2522.9734400000002</v>
      </c>
      <c r="U42" s="112">
        <f t="shared" si="16"/>
        <v>24782.110080000002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 t="s">
        <v>57</v>
      </c>
      <c r="C43" s="101">
        <v>10.17</v>
      </c>
      <c r="D43" s="53">
        <v>7.3</v>
      </c>
      <c r="E43" s="53">
        <v>7.3</v>
      </c>
      <c r="F43" s="53">
        <v>7.3</v>
      </c>
      <c r="G43" s="53">
        <v>7.3</v>
      </c>
      <c r="H43" s="53">
        <v>7.3</v>
      </c>
      <c r="I43" s="53"/>
      <c r="J43" s="53"/>
      <c r="K43" s="26">
        <f t="shared" si="10"/>
        <v>36.5</v>
      </c>
      <c r="L43" s="54">
        <v>48</v>
      </c>
      <c r="M43" s="54">
        <v>4</v>
      </c>
      <c r="N43" s="21">
        <f t="shared" si="11"/>
        <v>52</v>
      </c>
      <c r="O43" s="22">
        <f t="shared" si="12"/>
        <v>1898</v>
      </c>
      <c r="P43" s="56">
        <v>9.4E-2</v>
      </c>
      <c r="Q43" s="56">
        <v>0.124</v>
      </c>
      <c r="R43" s="112">
        <f t="shared" si="13"/>
        <v>19302.66</v>
      </c>
      <c r="S43" s="112">
        <f t="shared" si="14"/>
        <v>1814.4500399999999</v>
      </c>
      <c r="T43" s="112">
        <f t="shared" si="15"/>
        <v>2393.5298400000001</v>
      </c>
      <c r="U43" s="112">
        <f t="shared" si="16"/>
        <v>23510.639879999999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 t="s">
        <v>57</v>
      </c>
      <c r="C44" s="101">
        <v>9.75</v>
      </c>
      <c r="D44" s="53">
        <v>7.3</v>
      </c>
      <c r="E44" s="53">
        <v>7.3</v>
      </c>
      <c r="F44" s="53">
        <v>7.3</v>
      </c>
      <c r="G44" s="53"/>
      <c r="H44" s="53"/>
      <c r="I44" s="53">
        <v>7.3</v>
      </c>
      <c r="J44" s="53">
        <v>7.3</v>
      </c>
      <c r="K44" s="26">
        <f t="shared" si="10"/>
        <v>36.5</v>
      </c>
      <c r="L44" s="54">
        <v>48</v>
      </c>
      <c r="M44" s="54">
        <v>4</v>
      </c>
      <c r="N44" s="21">
        <f t="shared" si="11"/>
        <v>52</v>
      </c>
      <c r="O44" s="22">
        <f t="shared" si="12"/>
        <v>1898</v>
      </c>
      <c r="P44" s="56">
        <v>9.4E-2</v>
      </c>
      <c r="Q44" s="56">
        <v>0.124</v>
      </c>
      <c r="R44" s="112">
        <f t="shared" si="13"/>
        <v>18505.5</v>
      </c>
      <c r="S44" s="112">
        <f t="shared" si="14"/>
        <v>1739.5170000000001</v>
      </c>
      <c r="T44" s="112">
        <f t="shared" si="15"/>
        <v>2294.6819999999998</v>
      </c>
      <c r="U44" s="112">
        <f t="shared" si="16"/>
        <v>22539.699000000001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 t="s">
        <v>58</v>
      </c>
      <c r="C45" s="101">
        <v>12</v>
      </c>
      <c r="D45" s="53"/>
      <c r="E45" s="53"/>
      <c r="F45" s="53">
        <v>7.3</v>
      </c>
      <c r="G45" s="53">
        <v>7.3</v>
      </c>
      <c r="H45" s="53">
        <v>7.3</v>
      </c>
      <c r="I45" s="53">
        <v>7.3</v>
      </c>
      <c r="J45" s="53">
        <v>7.3</v>
      </c>
      <c r="K45" s="26">
        <f t="shared" si="10"/>
        <v>36.5</v>
      </c>
      <c r="L45" s="54">
        <v>48</v>
      </c>
      <c r="M45" s="54">
        <v>4</v>
      </c>
      <c r="N45" s="21">
        <f t="shared" si="11"/>
        <v>52</v>
      </c>
      <c r="O45" s="22">
        <f t="shared" si="12"/>
        <v>1898</v>
      </c>
      <c r="P45" s="56">
        <v>9.4E-2</v>
      </c>
      <c r="Q45" s="56">
        <v>0.124</v>
      </c>
      <c r="R45" s="112">
        <f t="shared" si="13"/>
        <v>22776</v>
      </c>
      <c r="S45" s="112">
        <f t="shared" si="14"/>
        <v>2140.944</v>
      </c>
      <c r="T45" s="112">
        <f t="shared" si="15"/>
        <v>2824.2240000000002</v>
      </c>
      <c r="U45" s="112">
        <f t="shared" si="16"/>
        <v>27741.167999999998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 t="s">
        <v>58</v>
      </c>
      <c r="C46" s="101">
        <v>11.98</v>
      </c>
      <c r="D46" s="53">
        <v>7.3</v>
      </c>
      <c r="E46" s="53">
        <v>7.3</v>
      </c>
      <c r="F46" s="53">
        <v>7.3</v>
      </c>
      <c r="G46" s="53">
        <v>7.3</v>
      </c>
      <c r="H46" s="53">
        <v>7.3</v>
      </c>
      <c r="I46" s="53"/>
      <c r="J46" s="53"/>
      <c r="K46" s="26">
        <f t="shared" si="10"/>
        <v>36.5</v>
      </c>
      <c r="L46" s="54">
        <v>48</v>
      </c>
      <c r="M46" s="54">
        <v>4</v>
      </c>
      <c r="N46" s="21">
        <f t="shared" si="11"/>
        <v>52</v>
      </c>
      <c r="O46" s="22">
        <f t="shared" si="12"/>
        <v>1898</v>
      </c>
      <c r="P46" s="56">
        <v>9.4E-2</v>
      </c>
      <c r="Q46" s="56">
        <v>0.124</v>
      </c>
      <c r="R46" s="112">
        <f t="shared" si="13"/>
        <v>22738.04</v>
      </c>
      <c r="S46" s="112">
        <f t="shared" si="14"/>
        <v>2137.3757599999999</v>
      </c>
      <c r="T46" s="112">
        <f t="shared" si="15"/>
        <v>2819.5169599999999</v>
      </c>
      <c r="U46" s="112">
        <f t="shared" si="16"/>
        <v>27694.932720000001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 t="s">
        <v>58</v>
      </c>
      <c r="C47" s="101">
        <v>10.92</v>
      </c>
      <c r="D47" s="53">
        <v>7.3</v>
      </c>
      <c r="E47" s="53">
        <v>7.3</v>
      </c>
      <c r="F47" s="53">
        <v>7.3</v>
      </c>
      <c r="G47" s="53">
        <v>7.3</v>
      </c>
      <c r="H47" s="53">
        <v>7.3</v>
      </c>
      <c r="I47" s="53"/>
      <c r="J47" s="53"/>
      <c r="K47" s="26">
        <f t="shared" si="10"/>
        <v>36.5</v>
      </c>
      <c r="L47" s="54">
        <v>48</v>
      </c>
      <c r="M47" s="54">
        <v>4</v>
      </c>
      <c r="N47" s="21">
        <f t="shared" si="11"/>
        <v>52</v>
      </c>
      <c r="O47" s="22">
        <f t="shared" si="12"/>
        <v>1898</v>
      </c>
      <c r="P47" s="56">
        <v>9.4E-2</v>
      </c>
      <c r="Q47" s="56">
        <v>0.124</v>
      </c>
      <c r="R47" s="112">
        <f t="shared" si="13"/>
        <v>20726.16</v>
      </c>
      <c r="S47" s="112">
        <f t="shared" si="14"/>
        <v>1948.2590399999999</v>
      </c>
      <c r="T47" s="112">
        <f t="shared" si="15"/>
        <v>2570.0438399999998</v>
      </c>
      <c r="U47" s="112">
        <f t="shared" si="16"/>
        <v>25244.462879999999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 t="s">
        <v>59</v>
      </c>
      <c r="C48" s="101">
        <v>14.07</v>
      </c>
      <c r="D48" s="53">
        <v>7.3</v>
      </c>
      <c r="E48" s="53">
        <v>7.3</v>
      </c>
      <c r="F48" s="53">
        <v>7.3</v>
      </c>
      <c r="G48" s="53">
        <v>7.3</v>
      </c>
      <c r="H48" s="53">
        <v>7.3</v>
      </c>
      <c r="I48" s="53"/>
      <c r="J48" s="53"/>
      <c r="K48" s="26">
        <f t="shared" si="10"/>
        <v>36.5</v>
      </c>
      <c r="L48" s="54">
        <v>48</v>
      </c>
      <c r="M48" s="54">
        <v>4</v>
      </c>
      <c r="N48" s="21">
        <f t="shared" si="11"/>
        <v>52</v>
      </c>
      <c r="O48" s="22">
        <f t="shared" si="12"/>
        <v>1898</v>
      </c>
      <c r="P48" s="56">
        <v>9.4E-2</v>
      </c>
      <c r="Q48" s="56">
        <v>0.124</v>
      </c>
      <c r="R48" s="112">
        <f t="shared" si="13"/>
        <v>26704.86</v>
      </c>
      <c r="S48" s="112">
        <f t="shared" si="14"/>
        <v>2510.25684</v>
      </c>
      <c r="T48" s="112">
        <f t="shared" si="15"/>
        <v>3311.4026400000002</v>
      </c>
      <c r="U48" s="112">
        <f t="shared" si="16"/>
        <v>32526.519480000003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 t="s">
        <v>59</v>
      </c>
      <c r="C49" s="101">
        <v>12.3</v>
      </c>
      <c r="D49" s="53">
        <v>7.3</v>
      </c>
      <c r="E49" s="53">
        <v>7.3</v>
      </c>
      <c r="F49" s="53">
        <v>7.3</v>
      </c>
      <c r="G49" s="53">
        <v>7.3</v>
      </c>
      <c r="H49" s="53">
        <v>7.3</v>
      </c>
      <c r="I49" s="53"/>
      <c r="J49" s="53"/>
      <c r="K49" s="26">
        <f t="shared" si="10"/>
        <v>36.5</v>
      </c>
      <c r="L49" s="54">
        <v>48</v>
      </c>
      <c r="M49" s="54">
        <v>4</v>
      </c>
      <c r="N49" s="21">
        <f t="shared" si="11"/>
        <v>52</v>
      </c>
      <c r="O49" s="22">
        <f t="shared" si="12"/>
        <v>1898</v>
      </c>
      <c r="P49" s="56">
        <v>9.4E-2</v>
      </c>
      <c r="Q49" s="56">
        <v>0.124</v>
      </c>
      <c r="R49" s="112">
        <f t="shared" si="13"/>
        <v>23345.4</v>
      </c>
      <c r="S49" s="112">
        <f t="shared" si="14"/>
        <v>2194.4675999999999</v>
      </c>
      <c r="T49" s="112">
        <f t="shared" si="15"/>
        <v>2894.8296</v>
      </c>
      <c r="U49" s="112">
        <f t="shared" si="16"/>
        <v>28434.697200000002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 t="s">
        <v>59</v>
      </c>
      <c r="C50" s="101">
        <v>12.37</v>
      </c>
      <c r="D50" s="53">
        <v>7.3</v>
      </c>
      <c r="E50" s="53">
        <v>7.3</v>
      </c>
      <c r="F50" s="53">
        <v>7.3</v>
      </c>
      <c r="G50" s="53">
        <v>7.3</v>
      </c>
      <c r="H50" s="53">
        <v>7.3</v>
      </c>
      <c r="I50" s="53"/>
      <c r="J50" s="53"/>
      <c r="K50" s="26">
        <f t="shared" si="10"/>
        <v>36.5</v>
      </c>
      <c r="L50" s="54">
        <v>48</v>
      </c>
      <c r="M50" s="54">
        <v>4</v>
      </c>
      <c r="N50" s="21">
        <f t="shared" si="11"/>
        <v>52</v>
      </c>
      <c r="O50" s="22">
        <f t="shared" si="12"/>
        <v>1898</v>
      </c>
      <c r="P50" s="56">
        <v>9.4E-2</v>
      </c>
      <c r="Q50" s="56">
        <v>0.124</v>
      </c>
      <c r="R50" s="112">
        <f t="shared" si="13"/>
        <v>23478.26</v>
      </c>
      <c r="S50" s="112">
        <f t="shared" si="14"/>
        <v>2206.9564399999999</v>
      </c>
      <c r="T50" s="112">
        <f t="shared" si="15"/>
        <v>2911.3042399999999</v>
      </c>
      <c r="U50" s="112">
        <f t="shared" si="16"/>
        <v>28596.520679999998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 t="s">
        <v>59</v>
      </c>
      <c r="C51" s="101">
        <v>11.77</v>
      </c>
      <c r="D51" s="53">
        <v>7.3</v>
      </c>
      <c r="E51" s="53">
        <v>7.3</v>
      </c>
      <c r="F51" s="53">
        <v>7.3</v>
      </c>
      <c r="G51" s="53">
        <v>7.3</v>
      </c>
      <c r="H51" s="53">
        <v>7.3</v>
      </c>
      <c r="I51" s="53"/>
      <c r="J51" s="53"/>
      <c r="K51" s="26">
        <f t="shared" si="10"/>
        <v>36.5</v>
      </c>
      <c r="L51" s="54">
        <v>48</v>
      </c>
      <c r="M51" s="54">
        <v>4</v>
      </c>
      <c r="N51" s="21">
        <f t="shared" si="11"/>
        <v>52</v>
      </c>
      <c r="O51" s="22">
        <f t="shared" si="12"/>
        <v>1898</v>
      </c>
      <c r="P51" s="56">
        <v>9.4E-2</v>
      </c>
      <c r="Q51" s="56">
        <v>0.124</v>
      </c>
      <c r="R51" s="112">
        <f t="shared" si="13"/>
        <v>22339.46</v>
      </c>
      <c r="S51" s="112">
        <f t="shared" si="14"/>
        <v>2099.90924</v>
      </c>
      <c r="T51" s="112">
        <f t="shared" si="15"/>
        <v>2770.0930399999997</v>
      </c>
      <c r="U51" s="112">
        <f t="shared" si="16"/>
        <v>27209.46228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 t="s">
        <v>59</v>
      </c>
      <c r="C52" s="101">
        <v>10.4</v>
      </c>
      <c r="D52" s="53">
        <v>7.3</v>
      </c>
      <c r="E52" s="53">
        <v>7.3</v>
      </c>
      <c r="F52" s="53">
        <v>7.3</v>
      </c>
      <c r="G52" s="53">
        <v>7.3</v>
      </c>
      <c r="H52" s="53">
        <v>7.3</v>
      </c>
      <c r="I52" s="53"/>
      <c r="J52" s="53"/>
      <c r="K52" s="26">
        <f t="shared" si="10"/>
        <v>36.5</v>
      </c>
      <c r="L52" s="54">
        <v>48</v>
      </c>
      <c r="M52" s="54">
        <v>4</v>
      </c>
      <c r="N52" s="21">
        <f t="shared" si="11"/>
        <v>52</v>
      </c>
      <c r="O52" s="22">
        <f t="shared" si="12"/>
        <v>1898</v>
      </c>
      <c r="P52" s="56">
        <v>9.4E-2</v>
      </c>
      <c r="Q52" s="56">
        <v>0.124</v>
      </c>
      <c r="R52" s="112">
        <f t="shared" si="13"/>
        <v>19739.2</v>
      </c>
      <c r="S52" s="112">
        <f t="shared" si="14"/>
        <v>1855.4848000000002</v>
      </c>
      <c r="T52" s="112">
        <f t="shared" si="15"/>
        <v>2447.6608000000001</v>
      </c>
      <c r="U52" s="112">
        <f t="shared" si="16"/>
        <v>24042.345600000001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 t="s">
        <v>59</v>
      </c>
      <c r="C53" s="101">
        <v>10.35</v>
      </c>
      <c r="D53" s="53">
        <v>7.3</v>
      </c>
      <c r="E53" s="53">
        <v>7.3</v>
      </c>
      <c r="F53" s="53">
        <v>7.3</v>
      </c>
      <c r="G53" s="53">
        <v>7.3</v>
      </c>
      <c r="H53" s="53">
        <v>7.3</v>
      </c>
      <c r="I53" s="53"/>
      <c r="J53" s="53"/>
      <c r="K53" s="26">
        <f t="shared" si="10"/>
        <v>36.5</v>
      </c>
      <c r="L53" s="54">
        <v>48</v>
      </c>
      <c r="M53" s="54">
        <v>4</v>
      </c>
      <c r="N53" s="21">
        <f t="shared" si="11"/>
        <v>52</v>
      </c>
      <c r="O53" s="22">
        <f t="shared" si="12"/>
        <v>1898</v>
      </c>
      <c r="P53" s="56">
        <v>9.4E-2</v>
      </c>
      <c r="Q53" s="56">
        <v>0.124</v>
      </c>
      <c r="R53" s="112">
        <f t="shared" si="13"/>
        <v>19644.3</v>
      </c>
      <c r="S53" s="112">
        <f t="shared" si="14"/>
        <v>1846.5642</v>
      </c>
      <c r="T53" s="112">
        <f t="shared" si="15"/>
        <v>2435.8932</v>
      </c>
      <c r="U53" s="112">
        <f t="shared" si="16"/>
        <v>23926.757399999999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 t="s">
        <v>59</v>
      </c>
      <c r="C54" s="101">
        <v>10.3</v>
      </c>
      <c r="D54" s="53">
        <v>7.3</v>
      </c>
      <c r="E54" s="53">
        <v>7.3</v>
      </c>
      <c r="F54" s="53">
        <v>7.3</v>
      </c>
      <c r="G54" s="53">
        <v>7.3</v>
      </c>
      <c r="H54" s="53">
        <v>7.3</v>
      </c>
      <c r="I54" s="53"/>
      <c r="J54" s="53"/>
      <c r="K54" s="26">
        <f t="shared" si="10"/>
        <v>36.5</v>
      </c>
      <c r="L54" s="54">
        <v>48</v>
      </c>
      <c r="M54" s="54">
        <v>4</v>
      </c>
      <c r="N54" s="21">
        <f t="shared" si="11"/>
        <v>52</v>
      </c>
      <c r="O54" s="22">
        <f t="shared" si="12"/>
        <v>1898</v>
      </c>
      <c r="P54" s="56">
        <v>9.4E-2</v>
      </c>
      <c r="Q54" s="56">
        <v>0.124</v>
      </c>
      <c r="R54" s="112">
        <f t="shared" si="13"/>
        <v>19549.400000000001</v>
      </c>
      <c r="S54" s="112">
        <f t="shared" si="14"/>
        <v>1837.6436000000001</v>
      </c>
      <c r="T54" s="112">
        <f t="shared" si="15"/>
        <v>2424.1256000000003</v>
      </c>
      <c r="U54" s="112">
        <f t="shared" si="16"/>
        <v>23811.169200000004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 t="s">
        <v>59</v>
      </c>
      <c r="C55" s="101">
        <v>10</v>
      </c>
      <c r="D55" s="53"/>
      <c r="E55" s="53"/>
      <c r="F55" s="53">
        <v>7.3</v>
      </c>
      <c r="G55" s="53">
        <v>7.3</v>
      </c>
      <c r="H55" s="53">
        <v>7.3</v>
      </c>
      <c r="I55" s="53">
        <v>7.3</v>
      </c>
      <c r="J55" s="53">
        <v>7.3</v>
      </c>
      <c r="K55" s="26">
        <f t="shared" si="10"/>
        <v>36.5</v>
      </c>
      <c r="L55" s="54">
        <v>48</v>
      </c>
      <c r="M55" s="54">
        <v>4</v>
      </c>
      <c r="N55" s="21">
        <f t="shared" si="11"/>
        <v>52</v>
      </c>
      <c r="O55" s="22">
        <f t="shared" si="12"/>
        <v>1898</v>
      </c>
      <c r="P55" s="56">
        <v>9.4E-2</v>
      </c>
      <c r="Q55" s="56">
        <v>0.124</v>
      </c>
      <c r="R55" s="112">
        <f t="shared" si="13"/>
        <v>18980</v>
      </c>
      <c r="S55" s="112">
        <f t="shared" si="14"/>
        <v>1784.12</v>
      </c>
      <c r="T55" s="112">
        <f t="shared" si="15"/>
        <v>2353.52</v>
      </c>
      <c r="U55" s="112">
        <f t="shared" si="16"/>
        <v>23117.64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 t="s">
        <v>59</v>
      </c>
      <c r="C56" s="101">
        <v>9.84</v>
      </c>
      <c r="D56" s="53">
        <v>7.3</v>
      </c>
      <c r="E56" s="53">
        <v>7.3</v>
      </c>
      <c r="F56" s="53"/>
      <c r="G56" s="53"/>
      <c r="H56" s="53">
        <v>7.3</v>
      </c>
      <c r="I56" s="53">
        <v>7.3</v>
      </c>
      <c r="J56" s="53">
        <v>7.3</v>
      </c>
      <c r="K56" s="26">
        <f t="shared" si="10"/>
        <v>36.5</v>
      </c>
      <c r="L56" s="54">
        <v>48</v>
      </c>
      <c r="M56" s="54">
        <v>4</v>
      </c>
      <c r="N56" s="21">
        <f t="shared" si="11"/>
        <v>52</v>
      </c>
      <c r="O56" s="22">
        <f t="shared" si="12"/>
        <v>1898</v>
      </c>
      <c r="P56" s="56">
        <v>9.4E-2</v>
      </c>
      <c r="Q56" s="56">
        <v>0.124</v>
      </c>
      <c r="R56" s="112">
        <f t="shared" si="13"/>
        <v>18676.32</v>
      </c>
      <c r="S56" s="112">
        <f t="shared" si="14"/>
        <v>1755.5740799999999</v>
      </c>
      <c r="T56" s="112">
        <f t="shared" si="15"/>
        <v>2315.8636799999999</v>
      </c>
      <c r="U56" s="112">
        <f t="shared" si="16"/>
        <v>22747.75776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 t="s">
        <v>59</v>
      </c>
      <c r="C57" s="101">
        <v>9.81</v>
      </c>
      <c r="D57" s="53"/>
      <c r="E57" s="53">
        <v>7.3</v>
      </c>
      <c r="F57" s="53">
        <v>7.3</v>
      </c>
      <c r="G57" s="53">
        <v>7.3</v>
      </c>
      <c r="H57" s="53">
        <v>7.3</v>
      </c>
      <c r="I57" s="53">
        <v>7.3</v>
      </c>
      <c r="J57" s="53"/>
      <c r="K57" s="26">
        <f t="shared" si="10"/>
        <v>36.5</v>
      </c>
      <c r="L57" s="54">
        <v>48</v>
      </c>
      <c r="M57" s="54">
        <v>4</v>
      </c>
      <c r="N57" s="21">
        <f t="shared" si="11"/>
        <v>52</v>
      </c>
      <c r="O57" s="22">
        <f t="shared" si="12"/>
        <v>1898</v>
      </c>
      <c r="P57" s="56">
        <v>9.4E-2</v>
      </c>
      <c r="Q57" s="56">
        <v>0.124</v>
      </c>
      <c r="R57" s="112">
        <f t="shared" si="13"/>
        <v>18619.38</v>
      </c>
      <c r="S57" s="112">
        <f t="shared" si="14"/>
        <v>1750.22172</v>
      </c>
      <c r="T57" s="112">
        <f t="shared" si="15"/>
        <v>2308.80312</v>
      </c>
      <c r="U57" s="112">
        <f t="shared" si="16"/>
        <v>22678.404840000003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 t="s">
        <v>59</v>
      </c>
      <c r="C58" s="101">
        <v>9.64</v>
      </c>
      <c r="D58" s="53">
        <v>7.3</v>
      </c>
      <c r="E58" s="53"/>
      <c r="F58" s="53"/>
      <c r="G58" s="53">
        <v>7.3</v>
      </c>
      <c r="H58" s="53">
        <v>7.3</v>
      </c>
      <c r="I58" s="53">
        <v>7.3</v>
      </c>
      <c r="J58" s="53">
        <v>7.3</v>
      </c>
      <c r="K58" s="26">
        <f t="shared" si="10"/>
        <v>36.5</v>
      </c>
      <c r="L58" s="54">
        <v>48</v>
      </c>
      <c r="M58" s="54">
        <v>4</v>
      </c>
      <c r="N58" s="21">
        <f t="shared" si="11"/>
        <v>52</v>
      </c>
      <c r="O58" s="22">
        <f t="shared" si="12"/>
        <v>1898</v>
      </c>
      <c r="P58" s="56">
        <v>9.4E-2</v>
      </c>
      <c r="Q58" s="56">
        <v>0.124</v>
      </c>
      <c r="R58" s="112">
        <f t="shared" si="13"/>
        <v>18296.72</v>
      </c>
      <c r="S58" s="112">
        <f t="shared" si="14"/>
        <v>1719.8916800000002</v>
      </c>
      <c r="T58" s="112">
        <f t="shared" si="15"/>
        <v>2268.7932800000003</v>
      </c>
      <c r="U58" s="112">
        <f t="shared" si="16"/>
        <v>22285.40496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 t="s">
        <v>60</v>
      </c>
      <c r="C59" s="101">
        <v>11.93</v>
      </c>
      <c r="D59" s="53">
        <v>7.3</v>
      </c>
      <c r="E59" s="53">
        <v>7.3</v>
      </c>
      <c r="F59" s="53">
        <v>7.3</v>
      </c>
      <c r="G59" s="53">
        <v>7.3</v>
      </c>
      <c r="H59" s="53">
        <v>7.3</v>
      </c>
      <c r="I59" s="53"/>
      <c r="J59" s="53"/>
      <c r="K59" s="26">
        <f t="shared" si="10"/>
        <v>36.5</v>
      </c>
      <c r="L59" s="54">
        <v>48</v>
      </c>
      <c r="M59" s="54">
        <v>4</v>
      </c>
      <c r="N59" s="21">
        <f t="shared" si="11"/>
        <v>52</v>
      </c>
      <c r="O59" s="22">
        <f t="shared" si="12"/>
        <v>1898</v>
      </c>
      <c r="P59" s="56">
        <v>9.4E-2</v>
      </c>
      <c r="Q59" s="56">
        <v>0.124</v>
      </c>
      <c r="R59" s="112">
        <f t="shared" si="13"/>
        <v>22643.14</v>
      </c>
      <c r="S59" s="112">
        <f t="shared" si="14"/>
        <v>2128.45516</v>
      </c>
      <c r="T59" s="112">
        <f t="shared" si="15"/>
        <v>2807.7493599999998</v>
      </c>
      <c r="U59" s="112">
        <f t="shared" si="16"/>
        <v>27579.344519999999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 t="s">
        <v>61</v>
      </c>
      <c r="C60" s="101">
        <v>15.08</v>
      </c>
      <c r="D60" s="53">
        <v>7.3</v>
      </c>
      <c r="E60" s="53">
        <v>7.3</v>
      </c>
      <c r="F60" s="53">
        <v>7.3</v>
      </c>
      <c r="G60" s="53">
        <v>7.3</v>
      </c>
      <c r="H60" s="53"/>
      <c r="I60" s="53"/>
      <c r="J60" s="53">
        <v>7.3</v>
      </c>
      <c r="K60" s="26">
        <f t="shared" si="10"/>
        <v>36.5</v>
      </c>
      <c r="L60" s="54">
        <v>48</v>
      </c>
      <c r="M60" s="54">
        <v>4</v>
      </c>
      <c r="N60" s="21">
        <f t="shared" si="11"/>
        <v>52</v>
      </c>
      <c r="O60" s="22">
        <f t="shared" si="12"/>
        <v>1898</v>
      </c>
      <c r="P60" s="56">
        <v>9.4E-2</v>
      </c>
      <c r="Q60" s="56">
        <v>0.124</v>
      </c>
      <c r="R60" s="112">
        <f t="shared" si="13"/>
        <v>28621.84</v>
      </c>
      <c r="S60" s="112">
        <f t="shared" si="14"/>
        <v>2690.4529600000001</v>
      </c>
      <c r="T60" s="112">
        <f t="shared" si="15"/>
        <v>3549.1081599999998</v>
      </c>
      <c r="U60" s="112">
        <f t="shared" si="16"/>
        <v>34861.401120000002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 t="s">
        <v>61</v>
      </c>
      <c r="C61" s="101">
        <v>15.05</v>
      </c>
      <c r="D61" s="53"/>
      <c r="E61" s="53">
        <v>7.3</v>
      </c>
      <c r="F61" s="53">
        <v>7.3</v>
      </c>
      <c r="G61" s="53">
        <v>7.3</v>
      </c>
      <c r="H61" s="53">
        <v>7.3</v>
      </c>
      <c r="I61" s="53">
        <v>7.3</v>
      </c>
      <c r="J61" s="53"/>
      <c r="K61" s="26">
        <f t="shared" si="10"/>
        <v>36.5</v>
      </c>
      <c r="L61" s="54">
        <v>48</v>
      </c>
      <c r="M61" s="54">
        <v>4</v>
      </c>
      <c r="N61" s="21">
        <f t="shared" si="11"/>
        <v>52</v>
      </c>
      <c r="O61" s="22">
        <f t="shared" si="12"/>
        <v>1898</v>
      </c>
      <c r="P61" s="56">
        <v>9.4E-2</v>
      </c>
      <c r="Q61" s="56">
        <v>0.124</v>
      </c>
      <c r="R61" s="112">
        <f t="shared" si="13"/>
        <v>28564.9</v>
      </c>
      <c r="S61" s="112">
        <f t="shared" si="14"/>
        <v>2685.1006000000002</v>
      </c>
      <c r="T61" s="112">
        <f t="shared" si="15"/>
        <v>3542.0476000000003</v>
      </c>
      <c r="U61" s="112">
        <f t="shared" si="16"/>
        <v>34792.048200000005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 t="s">
        <v>61</v>
      </c>
      <c r="C62" s="101">
        <v>14.21</v>
      </c>
      <c r="D62" s="53"/>
      <c r="E62" s="53">
        <v>7.3</v>
      </c>
      <c r="F62" s="53">
        <v>7.3</v>
      </c>
      <c r="G62" s="53">
        <v>7.3</v>
      </c>
      <c r="H62" s="53">
        <v>7.3</v>
      </c>
      <c r="I62" s="53">
        <v>7.3</v>
      </c>
      <c r="J62" s="53"/>
      <c r="K62" s="26">
        <f t="shared" si="10"/>
        <v>36.5</v>
      </c>
      <c r="L62" s="54">
        <v>48</v>
      </c>
      <c r="M62" s="54">
        <v>4</v>
      </c>
      <c r="N62" s="21">
        <f t="shared" si="11"/>
        <v>52</v>
      </c>
      <c r="O62" s="22">
        <f t="shared" si="12"/>
        <v>1898</v>
      </c>
      <c r="P62" s="56">
        <v>9.4E-2</v>
      </c>
      <c r="Q62" s="56">
        <v>0.124</v>
      </c>
      <c r="R62" s="112">
        <f t="shared" si="13"/>
        <v>26970.58</v>
      </c>
      <c r="S62" s="112">
        <f t="shared" si="14"/>
        <v>2535.23452</v>
      </c>
      <c r="T62" s="112">
        <f t="shared" si="15"/>
        <v>3344.3519200000001</v>
      </c>
      <c r="U62" s="112">
        <f t="shared" si="16"/>
        <v>32850.166440000001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 t="s">
        <v>61</v>
      </c>
      <c r="C63" s="101">
        <v>14.14</v>
      </c>
      <c r="D63" s="53">
        <v>7.3</v>
      </c>
      <c r="E63" s="53">
        <v>7.3</v>
      </c>
      <c r="F63" s="53"/>
      <c r="G63" s="53"/>
      <c r="H63" s="53">
        <v>7.3</v>
      </c>
      <c r="I63" s="53">
        <v>7.3</v>
      </c>
      <c r="J63" s="53">
        <v>7.3</v>
      </c>
      <c r="K63" s="26">
        <f t="shared" si="10"/>
        <v>36.5</v>
      </c>
      <c r="L63" s="54">
        <v>48</v>
      </c>
      <c r="M63" s="54">
        <v>4</v>
      </c>
      <c r="N63" s="21">
        <f t="shared" si="11"/>
        <v>52</v>
      </c>
      <c r="O63" s="22">
        <f t="shared" si="12"/>
        <v>1898</v>
      </c>
      <c r="P63" s="56">
        <v>9.4E-2</v>
      </c>
      <c r="Q63" s="56">
        <v>0.124</v>
      </c>
      <c r="R63" s="112">
        <f t="shared" si="13"/>
        <v>26837.72</v>
      </c>
      <c r="S63" s="112">
        <f t="shared" si="14"/>
        <v>2522.74568</v>
      </c>
      <c r="T63" s="112">
        <f t="shared" si="15"/>
        <v>3327.8772800000002</v>
      </c>
      <c r="U63" s="112">
        <f t="shared" si="16"/>
        <v>32688.342960000002</v>
      </c>
      <c r="X63" s="2"/>
      <c r="Y63" s="2"/>
      <c r="Z63" s="2"/>
      <c r="AA63" s="2"/>
      <c r="AB63" s="2"/>
    </row>
    <row r="64" spans="1:28" ht="13.15" customHeight="1" thickBot="1">
      <c r="A64" s="123">
        <f t="shared" si="17"/>
        <v>38</v>
      </c>
      <c r="B64" s="119" t="s">
        <v>61</v>
      </c>
      <c r="C64" s="120">
        <v>14.14</v>
      </c>
      <c r="D64" s="119">
        <v>7.3</v>
      </c>
      <c r="E64" s="119">
        <v>7.3</v>
      </c>
      <c r="F64" s="119">
        <v>7.3</v>
      </c>
      <c r="G64" s="119">
        <v>7.3</v>
      </c>
      <c r="H64" s="119"/>
      <c r="I64" s="119"/>
      <c r="J64" s="119">
        <v>7.3</v>
      </c>
      <c r="K64" s="124">
        <f t="shared" si="10"/>
        <v>36.5</v>
      </c>
      <c r="L64" s="54">
        <v>48</v>
      </c>
      <c r="M64" s="54">
        <v>4</v>
      </c>
      <c r="N64" s="125">
        <f t="shared" si="11"/>
        <v>52</v>
      </c>
      <c r="O64" s="126">
        <f t="shared" si="12"/>
        <v>1898</v>
      </c>
      <c r="P64" s="56">
        <v>9.4E-2</v>
      </c>
      <c r="Q64" s="56">
        <v>0.124</v>
      </c>
      <c r="R64" s="127">
        <f t="shared" si="13"/>
        <v>26837.72</v>
      </c>
      <c r="S64" s="127">
        <f t="shared" si="14"/>
        <v>2522.74568</v>
      </c>
      <c r="T64" s="127">
        <f t="shared" si="15"/>
        <v>3327.8772800000002</v>
      </c>
      <c r="U64" s="127">
        <f t="shared" si="16"/>
        <v>32688.342960000002</v>
      </c>
      <c r="X64" s="2"/>
      <c r="Y64" s="2"/>
      <c r="Z64" s="2"/>
      <c r="AA64" s="2"/>
      <c r="AB64" s="2"/>
    </row>
    <row r="65" spans="1:28" ht="13.15" customHeight="1" thickTop="1">
      <c r="A65" s="20">
        <f t="shared" si="17"/>
        <v>39</v>
      </c>
      <c r="B65" s="121" t="s">
        <v>56</v>
      </c>
      <c r="C65" s="101">
        <v>9.52</v>
      </c>
      <c r="D65" s="53">
        <v>7.3</v>
      </c>
      <c r="E65" s="53">
        <v>7.3</v>
      </c>
      <c r="F65" s="53">
        <v>7.3</v>
      </c>
      <c r="G65" s="53">
        <v>7.3</v>
      </c>
      <c r="H65" s="53">
        <v>7.3</v>
      </c>
      <c r="I65" s="53"/>
      <c r="J65" s="53"/>
      <c r="K65" s="26">
        <f t="shared" si="10"/>
        <v>36.5</v>
      </c>
      <c r="L65" s="54"/>
      <c r="M65" s="54"/>
      <c r="N65" s="21">
        <f t="shared" si="11"/>
        <v>0</v>
      </c>
      <c r="O65" s="22">
        <f t="shared" si="12"/>
        <v>0</v>
      </c>
      <c r="P65" s="56">
        <v>9.4E-2</v>
      </c>
      <c r="Q65" s="56">
        <v>0.124</v>
      </c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121" t="s">
        <v>56</v>
      </c>
      <c r="C66" s="122">
        <v>9.5</v>
      </c>
      <c r="D66" s="121"/>
      <c r="E66" s="121">
        <v>7.3</v>
      </c>
      <c r="F66" s="121">
        <v>7.3</v>
      </c>
      <c r="G66" s="121"/>
      <c r="H66" s="121">
        <v>7.3</v>
      </c>
      <c r="I66" s="121">
        <v>7.3</v>
      </c>
      <c r="J66" s="121"/>
      <c r="K66" s="91">
        <f t="shared" si="10"/>
        <v>29.2</v>
      </c>
      <c r="L66" s="128"/>
      <c r="M66" s="128"/>
      <c r="N66" s="21">
        <f t="shared" si="11"/>
        <v>0</v>
      </c>
      <c r="O66" s="22">
        <f t="shared" si="12"/>
        <v>0</v>
      </c>
      <c r="P66" s="56">
        <v>9.4E-2</v>
      </c>
      <c r="Q66" s="56">
        <v>0.124</v>
      </c>
      <c r="R66" s="112">
        <f t="shared" si="13"/>
        <v>0</v>
      </c>
      <c r="S66" s="112">
        <f t="shared" si="14"/>
        <v>0</v>
      </c>
      <c r="T66" s="112">
        <f t="shared" si="15"/>
        <v>0</v>
      </c>
      <c r="U66" s="112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20">
        <f t="shared" si="17"/>
        <v>41</v>
      </c>
      <c r="B67" s="121" t="s">
        <v>56</v>
      </c>
      <c r="C67" s="101">
        <v>9</v>
      </c>
      <c r="D67" s="121">
        <v>7.3</v>
      </c>
      <c r="E67" s="121">
        <v>7.3</v>
      </c>
      <c r="F67" s="121">
        <v>7.3</v>
      </c>
      <c r="G67" s="121">
        <v>7.3</v>
      </c>
      <c r="H67" s="121">
        <v>7.3</v>
      </c>
      <c r="I67" s="53"/>
      <c r="J67" s="53"/>
      <c r="K67" s="26">
        <f t="shared" si="10"/>
        <v>36.5</v>
      </c>
      <c r="L67" s="54"/>
      <c r="M67" s="54"/>
      <c r="N67" s="21">
        <f t="shared" si="11"/>
        <v>0</v>
      </c>
      <c r="O67" s="22">
        <f t="shared" si="12"/>
        <v>0</v>
      </c>
      <c r="P67" s="56">
        <v>9.4E-2</v>
      </c>
      <c r="Q67" s="56">
        <v>0.124</v>
      </c>
      <c r="R67" s="112">
        <f t="shared" si="13"/>
        <v>0</v>
      </c>
      <c r="S67" s="112">
        <f t="shared" si="14"/>
        <v>0</v>
      </c>
      <c r="T67" s="112">
        <f t="shared" si="15"/>
        <v>0</v>
      </c>
      <c r="U67" s="112">
        <f t="shared" si="16"/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A68" s="20">
        <f t="shared" si="17"/>
        <v>42</v>
      </c>
      <c r="B68" s="121" t="s">
        <v>56</v>
      </c>
      <c r="C68" s="101">
        <v>9</v>
      </c>
      <c r="D68" s="121">
        <v>7.3</v>
      </c>
      <c r="E68" s="121">
        <v>7.3</v>
      </c>
      <c r="F68" s="121">
        <v>7.3</v>
      </c>
      <c r="G68" s="121"/>
      <c r="H68" s="121">
        <v>7.3</v>
      </c>
      <c r="I68" s="53"/>
      <c r="J68" s="53"/>
      <c r="K68" s="26">
        <f t="shared" si="10"/>
        <v>29.2</v>
      </c>
      <c r="L68" s="54"/>
      <c r="M68" s="54"/>
      <c r="N68" s="21">
        <f t="shared" si="11"/>
        <v>0</v>
      </c>
      <c r="O68" s="22">
        <f t="shared" si="12"/>
        <v>0</v>
      </c>
      <c r="P68" s="56">
        <v>9.4E-2</v>
      </c>
      <c r="Q68" s="56">
        <v>0.124</v>
      </c>
      <c r="R68" s="112">
        <f t="shared" si="13"/>
        <v>0</v>
      </c>
      <c r="S68" s="112">
        <f t="shared" si="14"/>
        <v>0</v>
      </c>
      <c r="T68" s="112">
        <f t="shared" si="15"/>
        <v>0</v>
      </c>
      <c r="U68" s="112">
        <f t="shared" si="16"/>
        <v>0</v>
      </c>
      <c r="X68" s="2"/>
      <c r="Y68" s="2"/>
      <c r="Z68" s="2"/>
      <c r="AA68" s="2"/>
      <c r="AB68" s="2"/>
    </row>
    <row r="69" spans="1:28">
      <c r="A69" s="20">
        <f t="shared" si="17"/>
        <v>43</v>
      </c>
      <c r="B69" s="121" t="s">
        <v>56</v>
      </c>
      <c r="C69" s="101">
        <v>8.25</v>
      </c>
      <c r="D69" s="121">
        <v>7.3</v>
      </c>
      <c r="E69" s="121">
        <v>7.3</v>
      </c>
      <c r="F69" s="121">
        <v>7.3</v>
      </c>
      <c r="G69" s="121">
        <v>7.3</v>
      </c>
      <c r="H69" s="121">
        <v>7.3</v>
      </c>
      <c r="I69" s="53"/>
      <c r="J69" s="53"/>
      <c r="K69" s="26">
        <f t="shared" si="10"/>
        <v>36.5</v>
      </c>
      <c r="L69" s="54"/>
      <c r="M69" s="54"/>
      <c r="N69" s="21">
        <f t="shared" si="11"/>
        <v>0</v>
      </c>
      <c r="O69" s="22">
        <f t="shared" si="12"/>
        <v>0</v>
      </c>
      <c r="P69" s="56">
        <v>9.4E-2</v>
      </c>
      <c r="Q69" s="56">
        <v>0.124</v>
      </c>
      <c r="R69" s="112">
        <f t="shared" si="13"/>
        <v>0</v>
      </c>
      <c r="S69" s="112">
        <f t="shared" si="14"/>
        <v>0</v>
      </c>
      <c r="T69" s="112">
        <f t="shared" si="15"/>
        <v>0</v>
      </c>
      <c r="U69" s="112">
        <f t="shared" si="16"/>
        <v>0</v>
      </c>
      <c r="X69" s="2"/>
      <c r="Y69" s="2"/>
      <c r="Z69" s="2"/>
      <c r="AA69" s="2"/>
      <c r="AB69" s="2"/>
    </row>
    <row r="70" spans="1:28">
      <c r="A70" s="20">
        <f t="shared" si="17"/>
        <v>44</v>
      </c>
      <c r="B70" s="53" t="s">
        <v>57</v>
      </c>
      <c r="C70" s="101">
        <v>11.6</v>
      </c>
      <c r="D70" s="53"/>
      <c r="E70" s="121">
        <v>7.3</v>
      </c>
      <c r="F70" s="121">
        <v>7.3</v>
      </c>
      <c r="G70" s="121">
        <v>7.3</v>
      </c>
      <c r="H70" s="121">
        <v>7.3</v>
      </c>
      <c r="I70" s="121">
        <v>7.3</v>
      </c>
      <c r="J70" s="53"/>
      <c r="K70" s="26">
        <f t="shared" si="10"/>
        <v>36.5</v>
      </c>
      <c r="L70" s="54"/>
      <c r="M70" s="54"/>
      <c r="N70" s="21">
        <f t="shared" si="11"/>
        <v>0</v>
      </c>
      <c r="O70" s="22">
        <f t="shared" si="12"/>
        <v>0</v>
      </c>
      <c r="P70" s="56">
        <v>9.4E-2</v>
      </c>
      <c r="Q70" s="56">
        <v>0.124</v>
      </c>
      <c r="R70" s="112">
        <f t="shared" si="13"/>
        <v>0</v>
      </c>
      <c r="S70" s="112">
        <f t="shared" si="14"/>
        <v>0</v>
      </c>
      <c r="T70" s="112">
        <f t="shared" si="15"/>
        <v>0</v>
      </c>
      <c r="U70" s="112">
        <f t="shared" si="16"/>
        <v>0</v>
      </c>
      <c r="X70" s="2"/>
      <c r="Y70" s="2"/>
      <c r="Z70" s="2"/>
      <c r="AA70" s="2"/>
      <c r="AB70" s="2"/>
    </row>
    <row r="71" spans="1:28">
      <c r="A71" s="20">
        <f t="shared" si="17"/>
        <v>45</v>
      </c>
      <c r="B71" s="53" t="s">
        <v>57</v>
      </c>
      <c r="C71" s="101">
        <v>11.58</v>
      </c>
      <c r="D71" s="53"/>
      <c r="E71" s="53"/>
      <c r="F71" s="121">
        <v>7.3</v>
      </c>
      <c r="G71" s="121">
        <v>7.3</v>
      </c>
      <c r="H71" s="121">
        <v>7.3</v>
      </c>
      <c r="I71" s="121"/>
      <c r="J71" s="121">
        <v>7.3</v>
      </c>
      <c r="K71" s="26">
        <f t="shared" si="10"/>
        <v>29.2</v>
      </c>
      <c r="L71" s="54"/>
      <c r="M71" s="54"/>
      <c r="N71" s="21">
        <f t="shared" si="11"/>
        <v>0</v>
      </c>
      <c r="O71" s="22">
        <f t="shared" si="12"/>
        <v>0</v>
      </c>
      <c r="P71" s="56">
        <v>9.4E-2</v>
      </c>
      <c r="Q71" s="56">
        <v>0.124</v>
      </c>
      <c r="R71" s="112">
        <f t="shared" si="13"/>
        <v>0</v>
      </c>
      <c r="S71" s="112">
        <f t="shared" si="14"/>
        <v>0</v>
      </c>
      <c r="T71" s="112">
        <f t="shared" si="15"/>
        <v>0</v>
      </c>
      <c r="U71" s="112">
        <f t="shared" si="16"/>
        <v>0</v>
      </c>
      <c r="X71" s="2"/>
      <c r="Y71" s="2"/>
      <c r="Z71" s="2"/>
      <c r="AA71" s="2"/>
      <c r="AB71" s="2"/>
    </row>
    <row r="72" spans="1:28" ht="13.15" customHeight="1">
      <c r="A72" s="20">
        <f t="shared" si="17"/>
        <v>46</v>
      </c>
      <c r="B72" s="53" t="s">
        <v>57</v>
      </c>
      <c r="C72" s="101">
        <v>11</v>
      </c>
      <c r="D72" s="121">
        <v>7.3</v>
      </c>
      <c r="E72" s="121">
        <v>7.3</v>
      </c>
      <c r="F72" s="53"/>
      <c r="G72" s="53"/>
      <c r="H72" s="121">
        <v>7.3</v>
      </c>
      <c r="I72" s="121">
        <v>7.3</v>
      </c>
      <c r="J72" s="121">
        <v>7.3</v>
      </c>
      <c r="K72" s="26">
        <f t="shared" si="10"/>
        <v>36.5</v>
      </c>
      <c r="L72" s="54"/>
      <c r="M72" s="54"/>
      <c r="N72" s="21">
        <f t="shared" si="11"/>
        <v>0</v>
      </c>
      <c r="O72" s="22">
        <f t="shared" si="12"/>
        <v>0</v>
      </c>
      <c r="P72" s="56">
        <v>9.4E-2</v>
      </c>
      <c r="Q72" s="56">
        <v>0.124</v>
      </c>
      <c r="R72" s="112">
        <f t="shared" si="13"/>
        <v>0</v>
      </c>
      <c r="S72" s="112">
        <f t="shared" si="14"/>
        <v>0</v>
      </c>
      <c r="T72" s="112">
        <f t="shared" si="15"/>
        <v>0</v>
      </c>
      <c r="U72" s="112">
        <f t="shared" si="16"/>
        <v>0</v>
      </c>
      <c r="X72" s="2"/>
      <c r="Y72" s="2"/>
      <c r="Z72" s="2"/>
      <c r="AA72" s="2"/>
      <c r="AB72" s="2"/>
    </row>
    <row r="73" spans="1:28" ht="13.15" customHeight="1">
      <c r="A73" s="20">
        <f t="shared" si="17"/>
        <v>47</v>
      </c>
      <c r="B73" s="53" t="s">
        <v>57</v>
      </c>
      <c r="C73" s="101">
        <v>10</v>
      </c>
      <c r="D73" s="121">
        <v>7.3</v>
      </c>
      <c r="E73" s="53"/>
      <c r="F73" s="121">
        <v>7.3</v>
      </c>
      <c r="G73" s="53"/>
      <c r="H73" s="121">
        <v>7.3</v>
      </c>
      <c r="I73" s="53"/>
      <c r="J73" s="53"/>
      <c r="K73" s="26">
        <f t="shared" si="10"/>
        <v>21.9</v>
      </c>
      <c r="L73" s="54"/>
      <c r="M73" s="54"/>
      <c r="N73" s="21">
        <f t="shared" si="11"/>
        <v>0</v>
      </c>
      <c r="O73" s="22">
        <f t="shared" si="12"/>
        <v>0</v>
      </c>
      <c r="P73" s="56">
        <v>9.4E-2</v>
      </c>
      <c r="Q73" s="56">
        <v>0.124</v>
      </c>
      <c r="R73" s="112">
        <f t="shared" si="13"/>
        <v>0</v>
      </c>
      <c r="S73" s="112">
        <f t="shared" si="14"/>
        <v>0</v>
      </c>
      <c r="T73" s="112">
        <f t="shared" si="15"/>
        <v>0</v>
      </c>
      <c r="U73" s="112">
        <f t="shared" si="16"/>
        <v>0</v>
      </c>
      <c r="X73" s="2"/>
      <c r="Y73" s="2"/>
      <c r="Z73" s="2"/>
      <c r="AA73" s="2"/>
      <c r="AB73" s="2"/>
    </row>
    <row r="74" spans="1:28" ht="13.15" customHeight="1">
      <c r="A74" s="20">
        <f t="shared" si="17"/>
        <v>48</v>
      </c>
      <c r="B74" s="53" t="s">
        <v>57</v>
      </c>
      <c r="C74" s="101">
        <v>9.76</v>
      </c>
      <c r="D74" s="121">
        <v>7.3</v>
      </c>
      <c r="E74" s="121">
        <v>7.3</v>
      </c>
      <c r="F74" s="121">
        <v>7.3</v>
      </c>
      <c r="G74" s="121">
        <v>7.3</v>
      </c>
      <c r="H74" s="121"/>
      <c r="I74" s="53"/>
      <c r="J74" s="53"/>
      <c r="K74" s="26">
        <f t="shared" si="10"/>
        <v>29.2</v>
      </c>
      <c r="L74" s="54"/>
      <c r="M74" s="54"/>
      <c r="N74" s="21">
        <f t="shared" si="11"/>
        <v>0</v>
      </c>
      <c r="O74" s="22">
        <f t="shared" si="12"/>
        <v>0</v>
      </c>
      <c r="P74" s="56">
        <v>9.4E-2</v>
      </c>
      <c r="Q74" s="56">
        <v>0.124</v>
      </c>
      <c r="R74" s="112">
        <f t="shared" si="13"/>
        <v>0</v>
      </c>
      <c r="S74" s="112">
        <f t="shared" si="14"/>
        <v>0</v>
      </c>
      <c r="T74" s="112">
        <f t="shared" si="15"/>
        <v>0</v>
      </c>
      <c r="U74" s="112">
        <f t="shared" si="16"/>
        <v>0</v>
      </c>
      <c r="X74" s="2"/>
      <c r="Y74" s="2"/>
      <c r="Z74" s="2"/>
      <c r="AA74" s="2"/>
      <c r="AB74" s="2"/>
    </row>
    <row r="75" spans="1:28" ht="13.15" customHeight="1">
      <c r="A75" s="20">
        <f t="shared" si="17"/>
        <v>49</v>
      </c>
      <c r="B75" s="53" t="s">
        <v>57</v>
      </c>
      <c r="C75" s="101">
        <v>9.5399999999999991</v>
      </c>
      <c r="D75" s="121">
        <v>7.3</v>
      </c>
      <c r="E75" s="53"/>
      <c r="F75" s="53"/>
      <c r="G75" s="53"/>
      <c r="H75" s="53"/>
      <c r="I75" s="121">
        <v>7.3</v>
      </c>
      <c r="J75" s="121">
        <v>7.3</v>
      </c>
      <c r="K75" s="26">
        <f t="shared" si="10"/>
        <v>21.9</v>
      </c>
      <c r="L75" s="54"/>
      <c r="M75" s="54"/>
      <c r="N75" s="21">
        <f t="shared" si="11"/>
        <v>0</v>
      </c>
      <c r="O75" s="22">
        <f t="shared" si="12"/>
        <v>0</v>
      </c>
      <c r="P75" s="56">
        <v>9.4E-2</v>
      </c>
      <c r="Q75" s="56">
        <v>0.124</v>
      </c>
      <c r="R75" s="112">
        <f t="shared" si="13"/>
        <v>0</v>
      </c>
      <c r="S75" s="112">
        <f t="shared" si="14"/>
        <v>0</v>
      </c>
      <c r="T75" s="112">
        <f t="shared" si="15"/>
        <v>0</v>
      </c>
      <c r="U75" s="112">
        <f t="shared" si="16"/>
        <v>0</v>
      </c>
      <c r="X75" s="2"/>
      <c r="Y75" s="2"/>
      <c r="Z75" s="2"/>
      <c r="AA75" s="2"/>
      <c r="AB75" s="2"/>
    </row>
    <row r="76" spans="1:28" ht="13.15" customHeight="1">
      <c r="A76" s="20">
        <f t="shared" si="17"/>
        <v>50</v>
      </c>
      <c r="B76" s="53" t="s">
        <v>57</v>
      </c>
      <c r="C76" s="101">
        <v>9.27</v>
      </c>
      <c r="D76" s="121">
        <v>7.3</v>
      </c>
      <c r="E76" s="121">
        <v>7.3</v>
      </c>
      <c r="F76" s="121">
        <v>7.3</v>
      </c>
      <c r="G76" s="121">
        <v>7.3</v>
      </c>
      <c r="H76" s="121"/>
      <c r="I76" s="53"/>
      <c r="J76" s="53"/>
      <c r="K76" s="26">
        <f t="shared" si="10"/>
        <v>29.2</v>
      </c>
      <c r="L76" s="54"/>
      <c r="M76" s="54"/>
      <c r="N76" s="21">
        <f t="shared" si="11"/>
        <v>0</v>
      </c>
      <c r="O76" s="22">
        <f t="shared" si="12"/>
        <v>0</v>
      </c>
      <c r="P76" s="56">
        <v>9.4E-2</v>
      </c>
      <c r="Q76" s="56">
        <v>0.124</v>
      </c>
      <c r="R76" s="112">
        <f t="shared" si="13"/>
        <v>0</v>
      </c>
      <c r="S76" s="112">
        <f t="shared" si="14"/>
        <v>0</v>
      </c>
      <c r="T76" s="112">
        <f t="shared" si="15"/>
        <v>0</v>
      </c>
      <c r="U76" s="112">
        <f t="shared" si="16"/>
        <v>0</v>
      </c>
      <c r="X76" s="2"/>
      <c r="Y76" s="2"/>
      <c r="Z76" s="2"/>
      <c r="AA76" s="2"/>
      <c r="AB76" s="2"/>
    </row>
    <row r="77" spans="1:28" ht="13.15" customHeight="1">
      <c r="A77" s="20">
        <f t="shared" si="17"/>
        <v>51</v>
      </c>
      <c r="B77" s="53" t="s">
        <v>57</v>
      </c>
      <c r="C77" s="101">
        <v>9</v>
      </c>
      <c r="D77" s="121"/>
      <c r="E77" s="121">
        <v>7.3</v>
      </c>
      <c r="F77" s="121"/>
      <c r="G77" s="121">
        <v>7.3</v>
      </c>
      <c r="H77" s="53"/>
      <c r="I77" s="53"/>
      <c r="J77" s="53"/>
      <c r="K77" s="26">
        <f t="shared" si="10"/>
        <v>14.6</v>
      </c>
      <c r="L77" s="54"/>
      <c r="M77" s="54"/>
      <c r="N77" s="21">
        <f t="shared" si="11"/>
        <v>0</v>
      </c>
      <c r="O77" s="22">
        <f t="shared" si="12"/>
        <v>0</v>
      </c>
      <c r="P77" s="56">
        <v>9.4E-2</v>
      </c>
      <c r="Q77" s="56">
        <v>0.124</v>
      </c>
      <c r="R77" s="112">
        <f t="shared" si="13"/>
        <v>0</v>
      </c>
      <c r="S77" s="112">
        <f t="shared" si="14"/>
        <v>0</v>
      </c>
      <c r="T77" s="112">
        <f t="shared" si="15"/>
        <v>0</v>
      </c>
      <c r="U77" s="112">
        <f t="shared" si="16"/>
        <v>0</v>
      </c>
      <c r="X77" s="2"/>
      <c r="Y77" s="2"/>
      <c r="Z77" s="2"/>
      <c r="AA77" s="2"/>
      <c r="AB77" s="2"/>
    </row>
    <row r="78" spans="1:28" ht="13.15" customHeight="1">
      <c r="A78" s="20">
        <f t="shared" si="17"/>
        <v>52</v>
      </c>
      <c r="B78" s="53" t="s">
        <v>59</v>
      </c>
      <c r="C78" s="101">
        <v>9</v>
      </c>
      <c r="D78" s="53">
        <v>7.3</v>
      </c>
      <c r="E78" s="53"/>
      <c r="F78" s="53">
        <v>7.3</v>
      </c>
      <c r="G78" s="53"/>
      <c r="H78" s="53"/>
      <c r="I78" s="53"/>
      <c r="J78" s="53">
        <v>7.3</v>
      </c>
      <c r="K78" s="26">
        <f t="shared" si="10"/>
        <v>21.9</v>
      </c>
      <c r="L78" s="54"/>
      <c r="M78" s="54"/>
      <c r="N78" s="21">
        <f t="shared" si="11"/>
        <v>0</v>
      </c>
      <c r="O78" s="22">
        <f t="shared" si="12"/>
        <v>0</v>
      </c>
      <c r="P78" s="56">
        <v>9.4E-2</v>
      </c>
      <c r="Q78" s="56">
        <v>0.124</v>
      </c>
      <c r="R78" s="112">
        <f t="shared" si="13"/>
        <v>0</v>
      </c>
      <c r="S78" s="112">
        <f t="shared" si="14"/>
        <v>0</v>
      </c>
      <c r="T78" s="112">
        <f t="shared" si="15"/>
        <v>0</v>
      </c>
      <c r="U78" s="112">
        <f t="shared" si="16"/>
        <v>0</v>
      </c>
      <c r="X78" s="2"/>
      <c r="Y78" s="2"/>
      <c r="Z78" s="2"/>
      <c r="AA78" s="2"/>
      <c r="AB78" s="2"/>
    </row>
    <row r="79" spans="1:28" ht="13.15" customHeight="1">
      <c r="A79" s="20">
        <f t="shared" si="17"/>
        <v>53</v>
      </c>
      <c r="B79" s="53" t="s">
        <v>59</v>
      </c>
      <c r="C79" s="101">
        <v>8.41</v>
      </c>
      <c r="D79" s="53">
        <v>6.3</v>
      </c>
      <c r="E79" s="53">
        <v>6.3</v>
      </c>
      <c r="F79" s="53">
        <v>6.3</v>
      </c>
      <c r="G79" s="53">
        <v>6.3</v>
      </c>
      <c r="H79" s="53">
        <v>6.3</v>
      </c>
      <c r="I79" s="53"/>
      <c r="J79" s="53"/>
      <c r="K79" s="26">
        <f t="shared" si="10"/>
        <v>31.5</v>
      </c>
      <c r="L79" s="54"/>
      <c r="M79" s="54"/>
      <c r="N79" s="21">
        <f t="shared" si="11"/>
        <v>0</v>
      </c>
      <c r="O79" s="22">
        <f t="shared" si="12"/>
        <v>0</v>
      </c>
      <c r="P79" s="56">
        <v>9.4E-2</v>
      </c>
      <c r="Q79" s="56">
        <v>0.124</v>
      </c>
      <c r="R79" s="112">
        <f t="shared" si="13"/>
        <v>0</v>
      </c>
      <c r="S79" s="112">
        <f t="shared" si="14"/>
        <v>0</v>
      </c>
      <c r="T79" s="112">
        <f t="shared" si="15"/>
        <v>0</v>
      </c>
      <c r="U79" s="112">
        <f t="shared" si="16"/>
        <v>0</v>
      </c>
      <c r="X79" s="2"/>
      <c r="Y79" s="2"/>
      <c r="Z79" s="2"/>
      <c r="AA79" s="2"/>
      <c r="AB79" s="2"/>
    </row>
    <row r="80" spans="1:28" ht="13.15" customHeight="1">
      <c r="A80" s="20">
        <f t="shared" si="17"/>
        <v>54</v>
      </c>
      <c r="B80" s="53" t="s">
        <v>59</v>
      </c>
      <c r="C80" s="101">
        <v>8.25</v>
      </c>
      <c r="D80" s="53">
        <v>6.3</v>
      </c>
      <c r="E80" s="53">
        <v>6.3</v>
      </c>
      <c r="F80" s="53">
        <v>6.3</v>
      </c>
      <c r="G80" s="53"/>
      <c r="H80" s="53"/>
      <c r="I80" s="53">
        <v>6.3</v>
      </c>
      <c r="J80" s="53">
        <v>6.3</v>
      </c>
      <c r="K80" s="26">
        <f t="shared" si="10"/>
        <v>31.5</v>
      </c>
      <c r="L80" s="54"/>
      <c r="M80" s="54"/>
      <c r="N80" s="21">
        <f t="shared" si="11"/>
        <v>0</v>
      </c>
      <c r="O80" s="22">
        <f t="shared" si="12"/>
        <v>0</v>
      </c>
      <c r="P80" s="56">
        <v>9.4E-2</v>
      </c>
      <c r="Q80" s="56">
        <v>0.124</v>
      </c>
      <c r="R80" s="112">
        <f t="shared" si="13"/>
        <v>0</v>
      </c>
      <c r="S80" s="112">
        <f t="shared" si="14"/>
        <v>0</v>
      </c>
      <c r="T80" s="112">
        <f t="shared" si="15"/>
        <v>0</v>
      </c>
      <c r="U80" s="112">
        <f t="shared" si="16"/>
        <v>0</v>
      </c>
      <c r="X80" s="2"/>
      <c r="Y80" s="2"/>
      <c r="Z80" s="2"/>
      <c r="AA80" s="2"/>
      <c r="AB80" s="2"/>
    </row>
    <row r="81" spans="1:28" ht="13.15" customHeight="1">
      <c r="A81" s="20">
        <f t="shared" si="17"/>
        <v>55</v>
      </c>
      <c r="B81" s="53" t="s">
        <v>59</v>
      </c>
      <c r="C81" s="101">
        <v>8.25</v>
      </c>
      <c r="D81" s="53">
        <v>6.3</v>
      </c>
      <c r="E81" s="53"/>
      <c r="F81" s="53"/>
      <c r="G81" s="53">
        <v>6.3</v>
      </c>
      <c r="H81" s="53">
        <v>6.3</v>
      </c>
      <c r="I81" s="53"/>
      <c r="J81" s="53">
        <v>6.3</v>
      </c>
      <c r="K81" s="26">
        <f t="shared" si="10"/>
        <v>25.2</v>
      </c>
      <c r="L81" s="54"/>
      <c r="M81" s="54"/>
      <c r="N81" s="21">
        <f t="shared" si="11"/>
        <v>0</v>
      </c>
      <c r="O81" s="22">
        <f t="shared" si="12"/>
        <v>0</v>
      </c>
      <c r="P81" s="56">
        <v>9.4E-2</v>
      </c>
      <c r="Q81" s="56">
        <v>0.124</v>
      </c>
      <c r="R81" s="112">
        <f t="shared" si="13"/>
        <v>0</v>
      </c>
      <c r="S81" s="112">
        <f t="shared" si="14"/>
        <v>0</v>
      </c>
      <c r="T81" s="112">
        <f t="shared" si="15"/>
        <v>0</v>
      </c>
      <c r="U81" s="112">
        <f t="shared" si="16"/>
        <v>0</v>
      </c>
      <c r="X81" s="2"/>
      <c r="Y81" s="2"/>
      <c r="Z81" s="2"/>
      <c r="AA81" s="2"/>
      <c r="AB81" s="2"/>
    </row>
    <row r="82" spans="1:28" ht="13.15" customHeight="1">
      <c r="A82" s="20">
        <f t="shared" si="17"/>
        <v>56</v>
      </c>
      <c r="B82" s="53"/>
      <c r="C82" s="101"/>
      <c r="D82" s="53"/>
      <c r="E82" s="53"/>
      <c r="F82" s="53"/>
      <c r="G82" s="53"/>
      <c r="H82" s="53"/>
      <c r="I82" s="53"/>
      <c r="J82" s="53"/>
      <c r="K82" s="26">
        <f t="shared" si="10"/>
        <v>0</v>
      </c>
      <c r="L82" s="54"/>
      <c r="M82" s="54"/>
      <c r="N82" s="21">
        <f t="shared" si="11"/>
        <v>0</v>
      </c>
      <c r="O82" s="22">
        <f t="shared" si="12"/>
        <v>0</v>
      </c>
      <c r="P82" s="56">
        <v>9.4E-2</v>
      </c>
      <c r="Q82" s="56">
        <v>0.124</v>
      </c>
      <c r="R82" s="112">
        <f t="shared" si="13"/>
        <v>0</v>
      </c>
      <c r="S82" s="112">
        <f t="shared" si="14"/>
        <v>0</v>
      </c>
      <c r="T82" s="112">
        <f t="shared" si="15"/>
        <v>0</v>
      </c>
      <c r="U82" s="112">
        <f t="shared" si="16"/>
        <v>0</v>
      </c>
      <c r="X82" s="2"/>
      <c r="Y82" s="2"/>
      <c r="Z82" s="2"/>
      <c r="AA82" s="2"/>
      <c r="AB82" s="2"/>
    </row>
    <row r="83" spans="1:28" ht="13.15" customHeight="1">
      <c r="A83" s="3"/>
      <c r="B83" s="3"/>
      <c r="C83" s="37" t="s">
        <v>62</v>
      </c>
      <c r="D83" s="62">
        <f t="shared" ref="D83:O83" si="18">SUM(D27:D82)</f>
        <v>303.05000000000024</v>
      </c>
      <c r="E83" s="62">
        <f t="shared" si="18"/>
        <v>333.10000000000031</v>
      </c>
      <c r="F83" s="62">
        <f t="shared" si="18"/>
        <v>333.15000000000032</v>
      </c>
      <c r="G83" s="62">
        <f t="shared" si="18"/>
        <v>311.25000000000028</v>
      </c>
      <c r="H83" s="62">
        <f t="shared" si="18"/>
        <v>318.5500000000003</v>
      </c>
      <c r="I83" s="62">
        <f t="shared" si="18"/>
        <v>151.95000000000002</v>
      </c>
      <c r="J83" s="62">
        <f t="shared" si="18"/>
        <v>129.19999999999996</v>
      </c>
      <c r="K83" s="62">
        <f t="shared" si="18"/>
        <v>1880.2500000000005</v>
      </c>
      <c r="L83" s="62">
        <f t="shared" si="18"/>
        <v>1824</v>
      </c>
      <c r="M83" s="62">
        <f t="shared" si="18"/>
        <v>152</v>
      </c>
      <c r="N83" s="62">
        <f t="shared" si="18"/>
        <v>1976</v>
      </c>
      <c r="O83" s="62">
        <f t="shared" si="18"/>
        <v>71929</v>
      </c>
      <c r="P83" s="63"/>
      <c r="Q83" s="64"/>
      <c r="R83" s="114">
        <f>SUM(R27:R82)</f>
        <v>851602.56999999972</v>
      </c>
      <c r="S83" s="114">
        <f>SUM(S27:S82)</f>
        <v>80050.641580000025</v>
      </c>
      <c r="T83" s="114">
        <f>SUM(T27:T82)</f>
        <v>105598.71868000002</v>
      </c>
      <c r="U83" s="114">
        <f>SUM(U27:U82)</f>
        <v>1037251.9302600001</v>
      </c>
      <c r="X83" s="2"/>
      <c r="Y83" s="2"/>
      <c r="Z83" s="2"/>
      <c r="AA83" s="2"/>
      <c r="AB83" s="2"/>
    </row>
    <row r="84" spans="1:28" ht="13.15" customHeight="1">
      <c r="L84" s="23"/>
      <c r="M84" s="23"/>
      <c r="N84" s="23"/>
      <c r="P84" s="24"/>
      <c r="R84" s="25"/>
      <c r="S84" s="25"/>
      <c r="T84" s="25"/>
      <c r="U84" s="25"/>
      <c r="X84" s="2"/>
      <c r="Y84" s="2"/>
      <c r="Z84" s="2"/>
      <c r="AA84" s="2"/>
      <c r="AB84" s="2"/>
    </row>
    <row r="85" spans="1:28" ht="13.15" customHeight="1">
      <c r="A85" s="8" t="s">
        <v>63</v>
      </c>
      <c r="D85" s="144" t="s">
        <v>19</v>
      </c>
      <c r="E85" s="145"/>
      <c r="F85" s="145"/>
      <c r="G85" s="145"/>
      <c r="H85" s="145"/>
      <c r="I85" s="145"/>
      <c r="J85" s="146"/>
      <c r="L85" s="144" t="s">
        <v>20</v>
      </c>
      <c r="M85" s="146"/>
      <c r="N85" s="46" t="s">
        <v>21</v>
      </c>
      <c r="O85" s="45" t="s">
        <v>21</v>
      </c>
      <c r="P85" s="45" t="s">
        <v>22</v>
      </c>
      <c r="Q85" s="45" t="s">
        <v>23</v>
      </c>
      <c r="R85" s="45" t="s">
        <v>21</v>
      </c>
      <c r="S85" s="45" t="s">
        <v>21</v>
      </c>
      <c r="T85" s="45" t="s">
        <v>21</v>
      </c>
      <c r="U85" s="45" t="s">
        <v>24</v>
      </c>
      <c r="X85" s="2"/>
      <c r="Y85" s="2"/>
      <c r="Z85" s="2"/>
      <c r="AA85" s="2"/>
      <c r="AB85" s="2"/>
    </row>
    <row r="86" spans="1:28" ht="13.15" customHeight="1">
      <c r="A86" s="42"/>
      <c r="B86" s="43"/>
      <c r="C86" s="44" t="s">
        <v>54</v>
      </c>
      <c r="D86" s="45"/>
      <c r="E86" s="45"/>
      <c r="F86" s="45"/>
      <c r="G86" s="45"/>
      <c r="H86" s="45"/>
      <c r="I86" s="45"/>
      <c r="J86" s="45"/>
      <c r="K86" s="46" t="s">
        <v>25</v>
      </c>
      <c r="L86" s="45" t="s">
        <v>26</v>
      </c>
      <c r="M86" s="45" t="s">
        <v>27</v>
      </c>
      <c r="N86" s="47" t="s">
        <v>28</v>
      </c>
      <c r="O86" s="48" t="s">
        <v>29</v>
      </c>
      <c r="P86" s="48" t="s">
        <v>30</v>
      </c>
      <c r="Q86" s="48" t="s">
        <v>31</v>
      </c>
      <c r="R86" s="48" t="s">
        <v>29</v>
      </c>
      <c r="S86" s="48" t="s">
        <v>29</v>
      </c>
      <c r="T86" s="48" t="s">
        <v>29</v>
      </c>
      <c r="U86" s="48" t="s">
        <v>32</v>
      </c>
      <c r="X86" s="2"/>
      <c r="Y86" s="2"/>
      <c r="Z86" s="2"/>
      <c r="AA86" s="2"/>
      <c r="AB86" s="2"/>
    </row>
    <row r="87" spans="1:28" ht="13.15" customHeight="1">
      <c r="A87" s="49"/>
      <c r="B87" s="50" t="s">
        <v>33</v>
      </c>
      <c r="C87" s="51" t="s">
        <v>31</v>
      </c>
      <c r="D87" s="50" t="s">
        <v>35</v>
      </c>
      <c r="E87" s="50" t="s">
        <v>36</v>
      </c>
      <c r="F87" s="50" t="s">
        <v>37</v>
      </c>
      <c r="G87" s="50" t="s">
        <v>38</v>
      </c>
      <c r="H87" s="50" t="s">
        <v>39</v>
      </c>
      <c r="I87" s="50" t="s">
        <v>40</v>
      </c>
      <c r="J87" s="50" t="s">
        <v>40</v>
      </c>
      <c r="K87" s="52" t="s">
        <v>41</v>
      </c>
      <c r="L87" s="50"/>
      <c r="M87" s="50" t="s">
        <v>42</v>
      </c>
      <c r="N87" s="51" t="s">
        <v>43</v>
      </c>
      <c r="O87" s="50" t="s">
        <v>41</v>
      </c>
      <c r="P87" s="50" t="s">
        <v>31</v>
      </c>
      <c r="Q87" s="50"/>
      <c r="R87" s="50" t="s">
        <v>44</v>
      </c>
      <c r="S87" s="50" t="s">
        <v>45</v>
      </c>
      <c r="T87" s="50" t="s">
        <v>23</v>
      </c>
      <c r="U87" s="50" t="s">
        <v>23</v>
      </c>
      <c r="X87" s="2"/>
      <c r="Y87" s="2"/>
      <c r="Z87" s="2"/>
      <c r="AA87" s="2"/>
      <c r="AB87" s="2"/>
    </row>
    <row r="88" spans="1:28" ht="13.15" customHeight="1">
      <c r="A88" s="14"/>
      <c r="B88" s="15" t="s">
        <v>64</v>
      </c>
      <c r="C88" s="105">
        <v>9</v>
      </c>
      <c r="D88" s="16">
        <v>4</v>
      </c>
      <c r="E88" s="16">
        <v>4</v>
      </c>
      <c r="F88" s="16">
        <v>4</v>
      </c>
      <c r="G88" s="16"/>
      <c r="H88" s="16"/>
      <c r="I88" s="16"/>
      <c r="J88" s="16">
        <v>4</v>
      </c>
      <c r="K88" s="65">
        <f t="shared" ref="K88:K133" si="19">SUM(D88:J88)</f>
        <v>16</v>
      </c>
      <c r="L88" s="16">
        <v>49</v>
      </c>
      <c r="M88" s="16">
        <v>3</v>
      </c>
      <c r="N88" s="17">
        <f t="shared" ref="N88:N133" si="20">SUM(L88:M88)</f>
        <v>52</v>
      </c>
      <c r="O88" s="18">
        <f t="shared" ref="O88:O133" si="21">N88*K88</f>
        <v>832</v>
      </c>
      <c r="P88" s="19">
        <v>8.5000000000000006E-2</v>
      </c>
      <c r="Q88" s="19">
        <v>0</v>
      </c>
      <c r="R88" s="111">
        <f t="shared" ref="R88:R133" si="22">C88*O88</f>
        <v>7488</v>
      </c>
      <c r="S88" s="111">
        <f t="shared" ref="S88:S133" si="23">P88*R88</f>
        <v>636.48</v>
      </c>
      <c r="T88" s="111">
        <f t="shared" ref="T88:T133" si="24">Q88*R88</f>
        <v>0</v>
      </c>
      <c r="U88" s="111">
        <f t="shared" ref="U88:U133" si="25">T88+S88+R88</f>
        <v>8124.48</v>
      </c>
      <c r="X88" s="2"/>
      <c r="Y88" s="2"/>
      <c r="Z88" s="2"/>
      <c r="AA88" s="2"/>
      <c r="AB88" s="2"/>
    </row>
    <row r="89" spans="1:28" ht="13.15" customHeight="1">
      <c r="A89" s="20">
        <v>1</v>
      </c>
      <c r="B89" s="53" t="s">
        <v>56</v>
      </c>
      <c r="C89" s="106">
        <v>8.25</v>
      </c>
      <c r="D89" s="54"/>
      <c r="E89" s="54"/>
      <c r="F89" s="54"/>
      <c r="G89" s="54"/>
      <c r="H89" s="54">
        <v>7.3</v>
      </c>
      <c r="I89" s="54">
        <v>7.3</v>
      </c>
      <c r="J89" s="54">
        <v>7.3</v>
      </c>
      <c r="K89" s="26">
        <f t="shared" si="19"/>
        <v>21.9</v>
      </c>
      <c r="L89" s="54"/>
      <c r="M89" s="54"/>
      <c r="N89" s="21">
        <f t="shared" si="20"/>
        <v>0</v>
      </c>
      <c r="O89" s="22">
        <f t="shared" si="21"/>
        <v>0</v>
      </c>
      <c r="P89" s="56">
        <v>9.4E-2</v>
      </c>
      <c r="Q89" s="56">
        <v>0</v>
      </c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>A89+1</f>
        <v>2</v>
      </c>
      <c r="B90" s="53" t="s">
        <v>56</v>
      </c>
      <c r="C90" s="106">
        <v>8.25</v>
      </c>
      <c r="D90" s="54"/>
      <c r="E90" s="54"/>
      <c r="F90" s="54"/>
      <c r="G90" s="54"/>
      <c r="H90" s="54"/>
      <c r="I90" s="54">
        <v>7.3</v>
      </c>
      <c r="J90" s="54">
        <v>7.3</v>
      </c>
      <c r="K90" s="26">
        <f t="shared" si="19"/>
        <v>14.6</v>
      </c>
      <c r="L90" s="54"/>
      <c r="M90" s="54"/>
      <c r="N90" s="21">
        <f t="shared" si="20"/>
        <v>0</v>
      </c>
      <c r="O90" s="22">
        <f t="shared" si="21"/>
        <v>0</v>
      </c>
      <c r="P90" s="56">
        <v>9.4E-2</v>
      </c>
      <c r="Q90" s="56">
        <v>0</v>
      </c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>A90+1</f>
        <v>3</v>
      </c>
      <c r="B91" s="53" t="s">
        <v>56</v>
      </c>
      <c r="C91" s="106">
        <v>8.25</v>
      </c>
      <c r="D91" s="53"/>
      <c r="E91" s="53"/>
      <c r="F91" s="53"/>
      <c r="G91" s="53"/>
      <c r="H91" s="53"/>
      <c r="I91" s="54">
        <v>7.3</v>
      </c>
      <c r="J91" s="54">
        <v>7.3</v>
      </c>
      <c r="K91" s="26">
        <f t="shared" si="19"/>
        <v>14.6</v>
      </c>
      <c r="L91" s="54"/>
      <c r="M91" s="54"/>
      <c r="N91" s="21">
        <f t="shared" si="20"/>
        <v>0</v>
      </c>
      <c r="O91" s="22">
        <f t="shared" si="21"/>
        <v>0</v>
      </c>
      <c r="P91" s="56">
        <v>9.4E-2</v>
      </c>
      <c r="Q91" s="56">
        <v>0</v>
      </c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ref="A92:A133" si="26">A91+1</f>
        <v>4</v>
      </c>
      <c r="B92" s="53" t="s">
        <v>56</v>
      </c>
      <c r="C92" s="106">
        <v>8.25</v>
      </c>
      <c r="D92" s="53"/>
      <c r="E92" s="54">
        <v>7.3</v>
      </c>
      <c r="F92" s="53"/>
      <c r="G92" s="54">
        <v>7.3</v>
      </c>
      <c r="H92" s="53"/>
      <c r="I92" s="54">
        <v>7.3</v>
      </c>
      <c r="J92" s="53"/>
      <c r="K92" s="26">
        <f t="shared" si="19"/>
        <v>21.9</v>
      </c>
      <c r="L92" s="54"/>
      <c r="M92" s="54"/>
      <c r="N92" s="21">
        <f t="shared" si="20"/>
        <v>0</v>
      </c>
      <c r="O92" s="22">
        <f t="shared" si="21"/>
        <v>0</v>
      </c>
      <c r="P92" s="56">
        <v>9.4E-2</v>
      </c>
      <c r="Q92" s="56">
        <v>0</v>
      </c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5</v>
      </c>
      <c r="B93" s="53" t="s">
        <v>56</v>
      </c>
      <c r="C93" s="106">
        <v>8.25</v>
      </c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>
        <v>9.4E-2</v>
      </c>
      <c r="Q93" s="56">
        <v>0</v>
      </c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6</v>
      </c>
      <c r="B94" s="53" t="s">
        <v>56</v>
      </c>
      <c r="C94" s="106">
        <v>8.25</v>
      </c>
      <c r="D94" s="53"/>
      <c r="E94" s="53"/>
      <c r="F94" s="53"/>
      <c r="G94" s="53"/>
      <c r="H94" s="54">
        <v>7.3</v>
      </c>
      <c r="I94" s="54"/>
      <c r="J94" s="54">
        <v>7.3</v>
      </c>
      <c r="K94" s="26">
        <f t="shared" si="19"/>
        <v>14.6</v>
      </c>
      <c r="L94" s="54"/>
      <c r="M94" s="54"/>
      <c r="N94" s="21">
        <f t="shared" si="20"/>
        <v>0</v>
      </c>
      <c r="O94" s="22">
        <f t="shared" si="21"/>
        <v>0</v>
      </c>
      <c r="P94" s="56">
        <v>9.4E-2</v>
      </c>
      <c r="Q94" s="56">
        <v>0</v>
      </c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7</v>
      </c>
      <c r="B95" s="53" t="s">
        <v>56</v>
      </c>
      <c r="C95" s="106">
        <v>8.25</v>
      </c>
      <c r="D95" s="53"/>
      <c r="E95" s="53"/>
      <c r="F95" s="53"/>
      <c r="G95" s="53"/>
      <c r="H95" s="53"/>
      <c r="I95" s="54">
        <v>7.3</v>
      </c>
      <c r="J95" s="53"/>
      <c r="K95" s="26">
        <f t="shared" si="19"/>
        <v>7.3</v>
      </c>
      <c r="L95" s="54"/>
      <c r="M95" s="54"/>
      <c r="N95" s="21">
        <f t="shared" si="20"/>
        <v>0</v>
      </c>
      <c r="O95" s="22">
        <f t="shared" si="21"/>
        <v>0</v>
      </c>
      <c r="P95" s="56">
        <v>9.4E-2</v>
      </c>
      <c r="Q95" s="56">
        <v>0</v>
      </c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8</v>
      </c>
      <c r="B96" s="53" t="s">
        <v>56</v>
      </c>
      <c r="C96" s="106">
        <v>8.25</v>
      </c>
      <c r="D96" s="54">
        <v>6</v>
      </c>
      <c r="E96" s="54"/>
      <c r="F96" s="54">
        <v>6</v>
      </c>
      <c r="G96" s="54"/>
      <c r="H96" s="54"/>
      <c r="I96" s="54"/>
      <c r="J96" s="54"/>
      <c r="K96" s="26">
        <f t="shared" si="19"/>
        <v>12</v>
      </c>
      <c r="L96" s="54"/>
      <c r="M96" s="54"/>
      <c r="N96" s="21">
        <f t="shared" si="20"/>
        <v>0</v>
      </c>
      <c r="O96" s="22">
        <f t="shared" si="21"/>
        <v>0</v>
      </c>
      <c r="P96" s="56">
        <v>9.4E-2</v>
      </c>
      <c r="Q96" s="56">
        <v>0</v>
      </c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9</v>
      </c>
      <c r="B97" s="53" t="s">
        <v>56</v>
      </c>
      <c r="C97" s="106">
        <v>8.25</v>
      </c>
      <c r="D97" s="54"/>
      <c r="E97" s="54">
        <v>7.3</v>
      </c>
      <c r="F97" s="54"/>
      <c r="G97" s="54">
        <v>7.3</v>
      </c>
      <c r="H97" s="54"/>
      <c r="I97" s="54"/>
      <c r="J97" s="54"/>
      <c r="K97" s="26">
        <f t="shared" si="19"/>
        <v>14.6</v>
      </c>
      <c r="L97" s="54"/>
      <c r="M97" s="54"/>
      <c r="N97" s="21">
        <f t="shared" si="20"/>
        <v>0</v>
      </c>
      <c r="O97" s="22">
        <f t="shared" si="21"/>
        <v>0</v>
      </c>
      <c r="P97" s="56">
        <v>9.4E-2</v>
      </c>
      <c r="Q97" s="56">
        <v>0</v>
      </c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10</v>
      </c>
      <c r="B98" s="53" t="s">
        <v>56</v>
      </c>
      <c r="C98" s="106">
        <v>8.25</v>
      </c>
      <c r="D98" s="53"/>
      <c r="E98" s="53"/>
      <c r="F98" s="54">
        <v>7.3</v>
      </c>
      <c r="G98" s="53"/>
      <c r="H98" s="53"/>
      <c r="I98" s="54">
        <v>7.3</v>
      </c>
      <c r="J98" s="54">
        <v>7.3</v>
      </c>
      <c r="K98" s="26">
        <f t="shared" si="19"/>
        <v>21.9</v>
      </c>
      <c r="L98" s="54"/>
      <c r="M98" s="54"/>
      <c r="N98" s="21">
        <f t="shared" si="20"/>
        <v>0</v>
      </c>
      <c r="O98" s="22">
        <f t="shared" si="21"/>
        <v>0</v>
      </c>
      <c r="P98" s="56">
        <v>9.4E-2</v>
      </c>
      <c r="Q98" s="56">
        <v>0</v>
      </c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11</v>
      </c>
      <c r="B99" s="53" t="s">
        <v>56</v>
      </c>
      <c r="C99" s="106">
        <v>8.25</v>
      </c>
      <c r="D99" s="54"/>
      <c r="E99" s="54"/>
      <c r="F99" s="54"/>
      <c r="G99" s="54"/>
      <c r="H99" s="54">
        <v>7.3</v>
      </c>
      <c r="I99" s="54"/>
      <c r="J99" s="54"/>
      <c r="K99" s="26">
        <f t="shared" si="19"/>
        <v>7.3</v>
      </c>
      <c r="L99" s="54"/>
      <c r="M99" s="54"/>
      <c r="N99" s="21">
        <f t="shared" si="20"/>
        <v>0</v>
      </c>
      <c r="O99" s="22">
        <f t="shared" si="21"/>
        <v>0</v>
      </c>
      <c r="P99" s="56">
        <v>9.4E-2</v>
      </c>
      <c r="Q99" s="56">
        <v>0</v>
      </c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12</v>
      </c>
      <c r="B100" s="53" t="s">
        <v>56</v>
      </c>
      <c r="C100" s="106">
        <v>8.25</v>
      </c>
      <c r="D100" s="54"/>
      <c r="E100" s="54"/>
      <c r="F100" s="54"/>
      <c r="G100" s="54"/>
      <c r="H100" s="54"/>
      <c r="I100" s="54"/>
      <c r="J100" s="54">
        <v>7.3</v>
      </c>
      <c r="K100" s="26">
        <f t="shared" si="19"/>
        <v>7.3</v>
      </c>
      <c r="L100" s="54"/>
      <c r="M100" s="54"/>
      <c r="N100" s="21">
        <f t="shared" si="20"/>
        <v>0</v>
      </c>
      <c r="O100" s="22">
        <f t="shared" si="21"/>
        <v>0</v>
      </c>
      <c r="P100" s="56">
        <v>9.4E-2</v>
      </c>
      <c r="Q100" s="56">
        <v>0</v>
      </c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13</v>
      </c>
      <c r="B101" s="53" t="s">
        <v>56</v>
      </c>
      <c r="C101" s="106">
        <v>8.25</v>
      </c>
      <c r="D101" s="54"/>
      <c r="E101" s="54"/>
      <c r="F101" s="54">
        <v>5</v>
      </c>
      <c r="G101" s="54">
        <v>5</v>
      </c>
      <c r="H101" s="54"/>
      <c r="I101" s="54">
        <v>7.3</v>
      </c>
      <c r="J101" s="54">
        <v>7.3</v>
      </c>
      <c r="K101" s="26">
        <f t="shared" si="19"/>
        <v>24.6</v>
      </c>
      <c r="L101" s="54"/>
      <c r="M101" s="54"/>
      <c r="N101" s="21">
        <f t="shared" si="20"/>
        <v>0</v>
      </c>
      <c r="O101" s="22">
        <f t="shared" si="21"/>
        <v>0</v>
      </c>
      <c r="P101" s="56">
        <v>9.4E-2</v>
      </c>
      <c r="Q101" s="56">
        <v>0</v>
      </c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14</v>
      </c>
      <c r="B102" s="53" t="s">
        <v>56</v>
      </c>
      <c r="C102" s="106">
        <v>8.3699999999999992</v>
      </c>
      <c r="D102" s="54">
        <v>5.5</v>
      </c>
      <c r="E102" s="54"/>
      <c r="F102" s="54">
        <v>5.5</v>
      </c>
      <c r="G102" s="54"/>
      <c r="H102" s="54">
        <v>5.5</v>
      </c>
      <c r="I102" s="54"/>
      <c r="J102" s="54"/>
      <c r="K102" s="26">
        <f t="shared" si="19"/>
        <v>16.5</v>
      </c>
      <c r="L102" s="54"/>
      <c r="M102" s="54"/>
      <c r="N102" s="21">
        <f t="shared" si="20"/>
        <v>0</v>
      </c>
      <c r="O102" s="22">
        <f t="shared" si="21"/>
        <v>0</v>
      </c>
      <c r="P102" s="56">
        <v>9.4E-2</v>
      </c>
      <c r="Q102" s="56">
        <v>0</v>
      </c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15</v>
      </c>
      <c r="B103" s="53" t="s">
        <v>56</v>
      </c>
      <c r="C103" s="106">
        <v>8.25</v>
      </c>
      <c r="D103" s="54">
        <v>5.5</v>
      </c>
      <c r="E103" s="54"/>
      <c r="F103" s="54">
        <v>5.5</v>
      </c>
      <c r="G103" s="54"/>
      <c r="H103" s="54"/>
      <c r="I103" s="54"/>
      <c r="J103" s="54"/>
      <c r="K103" s="26">
        <f t="shared" si="19"/>
        <v>11</v>
      </c>
      <c r="L103" s="54"/>
      <c r="M103" s="54"/>
      <c r="N103" s="21">
        <f t="shared" si="20"/>
        <v>0</v>
      </c>
      <c r="O103" s="22">
        <f t="shared" si="21"/>
        <v>0</v>
      </c>
      <c r="P103" s="56">
        <v>9.4E-2</v>
      </c>
      <c r="Q103" s="56">
        <v>0</v>
      </c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16</v>
      </c>
      <c r="B104" s="53" t="s">
        <v>56</v>
      </c>
      <c r="C104" s="106">
        <v>8.25</v>
      </c>
      <c r="D104" s="53"/>
      <c r="E104" s="53"/>
      <c r="F104" s="53"/>
      <c r="G104" s="53"/>
      <c r="H104" s="53"/>
      <c r="I104" s="54">
        <v>7.3</v>
      </c>
      <c r="J104" s="54">
        <v>7.3</v>
      </c>
      <c r="K104" s="26">
        <f t="shared" si="19"/>
        <v>14.6</v>
      </c>
      <c r="L104" s="54"/>
      <c r="M104" s="54"/>
      <c r="N104" s="21">
        <f t="shared" si="20"/>
        <v>0</v>
      </c>
      <c r="O104" s="22">
        <f t="shared" si="21"/>
        <v>0</v>
      </c>
      <c r="P104" s="56">
        <v>9.4E-2</v>
      </c>
      <c r="Q104" s="56">
        <v>0</v>
      </c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17</v>
      </c>
      <c r="B105" s="53" t="s">
        <v>56</v>
      </c>
      <c r="C105" s="106">
        <v>8.75</v>
      </c>
      <c r="D105" s="53"/>
      <c r="E105" s="53">
        <v>5.5</v>
      </c>
      <c r="F105" s="53"/>
      <c r="G105" s="53">
        <v>5.5</v>
      </c>
      <c r="H105" s="53"/>
      <c r="I105" s="53"/>
      <c r="J105" s="53"/>
      <c r="K105" s="26">
        <f t="shared" si="19"/>
        <v>11</v>
      </c>
      <c r="L105" s="54"/>
      <c r="M105" s="54"/>
      <c r="N105" s="21">
        <f t="shared" si="20"/>
        <v>0</v>
      </c>
      <c r="O105" s="22">
        <f t="shared" si="21"/>
        <v>0</v>
      </c>
      <c r="P105" s="56">
        <v>9.4E-2</v>
      </c>
      <c r="Q105" s="56">
        <v>0</v>
      </c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18</v>
      </c>
      <c r="B106" s="53" t="s">
        <v>56</v>
      </c>
      <c r="C106" s="106">
        <v>8.25</v>
      </c>
      <c r="D106" s="53"/>
      <c r="E106" s="53">
        <v>7.5</v>
      </c>
      <c r="F106" s="53"/>
      <c r="G106" s="53">
        <v>7.5</v>
      </c>
      <c r="H106" s="53"/>
      <c r="I106" s="53"/>
      <c r="J106" s="53"/>
      <c r="K106" s="26">
        <f t="shared" si="19"/>
        <v>15</v>
      </c>
      <c r="L106" s="54"/>
      <c r="M106" s="54"/>
      <c r="N106" s="21">
        <f t="shared" si="20"/>
        <v>0</v>
      </c>
      <c r="O106" s="22">
        <f t="shared" si="21"/>
        <v>0</v>
      </c>
      <c r="P106" s="56">
        <v>9.4E-2</v>
      </c>
      <c r="Q106" s="56">
        <v>0</v>
      </c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19</v>
      </c>
      <c r="B107" s="53" t="s">
        <v>56</v>
      </c>
      <c r="C107" s="106">
        <v>8.25</v>
      </c>
      <c r="D107" s="54">
        <v>7.3</v>
      </c>
      <c r="E107" s="53"/>
      <c r="F107" s="53"/>
      <c r="G107" s="53"/>
      <c r="H107" s="53"/>
      <c r="I107" s="53"/>
      <c r="J107" s="54">
        <v>7.3</v>
      </c>
      <c r="K107" s="26">
        <f t="shared" si="19"/>
        <v>14.6</v>
      </c>
      <c r="L107" s="54"/>
      <c r="M107" s="54"/>
      <c r="N107" s="21">
        <f t="shared" si="20"/>
        <v>0</v>
      </c>
      <c r="O107" s="22">
        <f t="shared" si="21"/>
        <v>0</v>
      </c>
      <c r="P107" s="56">
        <v>9.4E-2</v>
      </c>
      <c r="Q107" s="56">
        <v>0</v>
      </c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20</v>
      </c>
      <c r="B108" s="53" t="s">
        <v>57</v>
      </c>
      <c r="C108" s="106">
        <v>9.5500000000000007</v>
      </c>
      <c r="D108" s="54">
        <v>7.3</v>
      </c>
      <c r="E108" s="53"/>
      <c r="F108" s="53"/>
      <c r="G108" s="53"/>
      <c r="H108" s="53"/>
      <c r="I108" s="54">
        <v>7.3</v>
      </c>
      <c r="J108" s="54">
        <v>7.3</v>
      </c>
      <c r="K108" s="26">
        <f t="shared" si="19"/>
        <v>21.9</v>
      </c>
      <c r="L108" s="54"/>
      <c r="M108" s="54"/>
      <c r="N108" s="21">
        <f t="shared" si="20"/>
        <v>0</v>
      </c>
      <c r="O108" s="22">
        <f t="shared" si="21"/>
        <v>0</v>
      </c>
      <c r="P108" s="56">
        <v>9.4E-2</v>
      </c>
      <c r="Q108" s="56">
        <v>0</v>
      </c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21</v>
      </c>
      <c r="B109" s="53" t="s">
        <v>57</v>
      </c>
      <c r="C109" s="106">
        <v>9.5</v>
      </c>
      <c r="D109" s="54"/>
      <c r="E109" s="54"/>
      <c r="F109" s="54"/>
      <c r="G109" s="54">
        <v>7.3</v>
      </c>
      <c r="H109" s="54"/>
      <c r="I109" s="54">
        <v>7.3</v>
      </c>
      <c r="J109" s="54">
        <v>7.3</v>
      </c>
      <c r="K109" s="26">
        <f t="shared" si="19"/>
        <v>21.9</v>
      </c>
      <c r="L109" s="54"/>
      <c r="M109" s="54"/>
      <c r="N109" s="21">
        <f t="shared" si="20"/>
        <v>0</v>
      </c>
      <c r="O109" s="22">
        <f t="shared" si="21"/>
        <v>0</v>
      </c>
      <c r="P109" s="56">
        <v>9.4E-2</v>
      </c>
      <c r="Q109" s="56">
        <v>0</v>
      </c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22</v>
      </c>
      <c r="B110" s="53" t="s">
        <v>57</v>
      </c>
      <c r="C110" s="106">
        <v>9.0299999999999994</v>
      </c>
      <c r="D110" s="54"/>
      <c r="E110" s="54">
        <v>7.3</v>
      </c>
      <c r="F110" s="54"/>
      <c r="G110" s="54"/>
      <c r="H110" s="54">
        <v>7.3</v>
      </c>
      <c r="I110" s="54"/>
      <c r="J110" s="54">
        <v>7.3</v>
      </c>
      <c r="K110" s="26">
        <f t="shared" si="19"/>
        <v>21.9</v>
      </c>
      <c r="L110" s="54"/>
      <c r="M110" s="54"/>
      <c r="N110" s="21">
        <f t="shared" si="20"/>
        <v>0</v>
      </c>
      <c r="O110" s="22">
        <f t="shared" si="21"/>
        <v>0</v>
      </c>
      <c r="P110" s="56">
        <v>9.4E-2</v>
      </c>
      <c r="Q110" s="56">
        <v>0</v>
      </c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23</v>
      </c>
      <c r="B111" s="53" t="s">
        <v>57</v>
      </c>
      <c r="C111" s="106">
        <v>8.5</v>
      </c>
      <c r="D111" s="54"/>
      <c r="E111" s="54"/>
      <c r="F111" s="54"/>
      <c r="G111" s="54"/>
      <c r="H111" s="54"/>
      <c r="I111" s="54">
        <v>7.3</v>
      </c>
      <c r="J111" s="54">
        <v>7.3</v>
      </c>
      <c r="K111" s="26">
        <f t="shared" si="19"/>
        <v>14.6</v>
      </c>
      <c r="L111" s="54"/>
      <c r="M111" s="54"/>
      <c r="N111" s="21">
        <f t="shared" si="20"/>
        <v>0</v>
      </c>
      <c r="O111" s="22">
        <f t="shared" si="21"/>
        <v>0</v>
      </c>
      <c r="P111" s="56">
        <v>9.4E-2</v>
      </c>
      <c r="Q111" s="56">
        <v>0</v>
      </c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24</v>
      </c>
      <c r="B112" s="53" t="s">
        <v>57</v>
      </c>
      <c r="C112" s="106">
        <v>8.5</v>
      </c>
      <c r="D112" s="54">
        <v>7.3</v>
      </c>
      <c r="E112" s="53"/>
      <c r="F112" s="54">
        <v>7.3</v>
      </c>
      <c r="G112" s="54"/>
      <c r="H112" s="53"/>
      <c r="I112" s="53"/>
      <c r="J112" s="54"/>
      <c r="K112" s="26">
        <f t="shared" si="19"/>
        <v>14.6</v>
      </c>
      <c r="L112" s="54"/>
      <c r="M112" s="54"/>
      <c r="N112" s="21">
        <f t="shared" si="20"/>
        <v>0</v>
      </c>
      <c r="O112" s="22">
        <f t="shared" si="21"/>
        <v>0</v>
      </c>
      <c r="P112" s="56">
        <v>9.4E-2</v>
      </c>
      <c r="Q112" s="56">
        <v>0</v>
      </c>
      <c r="R112" s="112">
        <f t="shared" si="22"/>
        <v>0</v>
      </c>
      <c r="S112" s="112">
        <f t="shared" si="23"/>
        <v>0</v>
      </c>
      <c r="T112" s="112">
        <f t="shared" si="24"/>
        <v>0</v>
      </c>
      <c r="U112" s="112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20">
        <f t="shared" si="26"/>
        <v>25</v>
      </c>
      <c r="B113" s="53" t="s">
        <v>65</v>
      </c>
      <c r="C113" s="106">
        <v>9</v>
      </c>
      <c r="D113" s="54">
        <v>7.3</v>
      </c>
      <c r="E113" s="54"/>
      <c r="F113" s="54"/>
      <c r="G113" s="54"/>
      <c r="H113" s="54"/>
      <c r="I113" s="54">
        <v>7.3</v>
      </c>
      <c r="J113" s="54">
        <v>7.3</v>
      </c>
      <c r="K113" s="26">
        <f t="shared" si="19"/>
        <v>21.9</v>
      </c>
      <c r="L113" s="54"/>
      <c r="M113" s="54"/>
      <c r="N113" s="21">
        <f t="shared" si="20"/>
        <v>0</v>
      </c>
      <c r="O113" s="22">
        <f t="shared" si="21"/>
        <v>0</v>
      </c>
      <c r="P113" s="56">
        <v>9.4E-2</v>
      </c>
      <c r="Q113" s="56">
        <v>0</v>
      </c>
      <c r="R113" s="112">
        <f t="shared" si="22"/>
        <v>0</v>
      </c>
      <c r="S113" s="112">
        <f t="shared" si="23"/>
        <v>0</v>
      </c>
      <c r="T113" s="112">
        <f t="shared" si="24"/>
        <v>0</v>
      </c>
      <c r="U113" s="112">
        <f t="shared" si="25"/>
        <v>0</v>
      </c>
      <c r="V113" s="3"/>
      <c r="W113" s="3"/>
      <c r="X113" s="40"/>
      <c r="Y113" s="40"/>
      <c r="Z113" s="40"/>
      <c r="AA113" s="40"/>
      <c r="AB113" s="40"/>
    </row>
    <row r="114" spans="1:28">
      <c r="A114" s="20">
        <f t="shared" si="26"/>
        <v>26</v>
      </c>
      <c r="B114" s="53" t="s">
        <v>65</v>
      </c>
      <c r="C114" s="106">
        <v>8.6300000000000008</v>
      </c>
      <c r="D114" s="54">
        <v>7.3</v>
      </c>
      <c r="E114" s="54"/>
      <c r="F114" s="54"/>
      <c r="G114" s="54"/>
      <c r="H114" s="54"/>
      <c r="I114" s="54"/>
      <c r="J114" s="54">
        <v>7.3</v>
      </c>
      <c r="K114" s="26">
        <f t="shared" si="19"/>
        <v>14.6</v>
      </c>
      <c r="L114" s="54"/>
      <c r="M114" s="54"/>
      <c r="N114" s="21">
        <f t="shared" si="20"/>
        <v>0</v>
      </c>
      <c r="O114" s="22">
        <f t="shared" si="21"/>
        <v>0</v>
      </c>
      <c r="P114" s="56">
        <v>9.4E-2</v>
      </c>
      <c r="Q114" s="56">
        <v>0</v>
      </c>
      <c r="R114" s="112">
        <f t="shared" si="22"/>
        <v>0</v>
      </c>
      <c r="S114" s="112">
        <f t="shared" si="23"/>
        <v>0</v>
      </c>
      <c r="T114" s="112">
        <f t="shared" si="24"/>
        <v>0</v>
      </c>
      <c r="U114" s="112">
        <f t="shared" si="25"/>
        <v>0</v>
      </c>
      <c r="X114" s="2"/>
      <c r="Y114" s="2"/>
      <c r="Z114" s="2"/>
      <c r="AA114" s="2"/>
      <c r="AB114" s="2"/>
    </row>
    <row r="115" spans="1:28">
      <c r="A115" s="20">
        <f t="shared" si="26"/>
        <v>27</v>
      </c>
      <c r="B115" s="53" t="s">
        <v>65</v>
      </c>
      <c r="C115" s="106">
        <v>8.4499999999999993</v>
      </c>
      <c r="D115" s="54">
        <v>7.3</v>
      </c>
      <c r="E115" s="53"/>
      <c r="F115" s="53"/>
      <c r="G115" s="54">
        <v>7.3</v>
      </c>
      <c r="H115" s="53"/>
      <c r="I115" s="53"/>
      <c r="J115" s="54">
        <v>7.3</v>
      </c>
      <c r="K115" s="26">
        <f t="shared" si="19"/>
        <v>21.9</v>
      </c>
      <c r="L115" s="54"/>
      <c r="M115" s="54"/>
      <c r="N115" s="21">
        <f t="shared" si="20"/>
        <v>0</v>
      </c>
      <c r="O115" s="22">
        <f t="shared" si="21"/>
        <v>0</v>
      </c>
      <c r="P115" s="56">
        <v>9.4E-2</v>
      </c>
      <c r="Q115" s="56">
        <v>0</v>
      </c>
      <c r="R115" s="112">
        <f t="shared" si="22"/>
        <v>0</v>
      </c>
      <c r="S115" s="112">
        <f t="shared" si="23"/>
        <v>0</v>
      </c>
      <c r="T115" s="112">
        <f t="shared" si="24"/>
        <v>0</v>
      </c>
      <c r="U115" s="112">
        <f t="shared" si="25"/>
        <v>0</v>
      </c>
      <c r="X115" s="2"/>
      <c r="Y115" s="2"/>
      <c r="Z115" s="2"/>
      <c r="AA115" s="2"/>
      <c r="AB115" s="2"/>
    </row>
    <row r="116" spans="1:28">
      <c r="A116" s="20">
        <f t="shared" si="26"/>
        <v>28</v>
      </c>
      <c r="B116" s="53"/>
      <c r="C116" s="55"/>
      <c r="D116" s="53"/>
      <c r="E116" s="53"/>
      <c r="F116" s="53"/>
      <c r="G116" s="53"/>
      <c r="H116" s="53"/>
      <c r="I116" s="53"/>
      <c r="J116" s="53"/>
      <c r="K116" s="26">
        <f t="shared" si="19"/>
        <v>0</v>
      </c>
      <c r="L116" s="54"/>
      <c r="M116" s="54"/>
      <c r="N116" s="21">
        <f t="shared" si="20"/>
        <v>0</v>
      </c>
      <c r="O116" s="22">
        <f t="shared" si="21"/>
        <v>0</v>
      </c>
      <c r="P116" s="56"/>
      <c r="Q116" s="56"/>
      <c r="R116" s="112">
        <f t="shared" si="22"/>
        <v>0</v>
      </c>
      <c r="S116" s="112">
        <f t="shared" si="23"/>
        <v>0</v>
      </c>
      <c r="T116" s="112">
        <f t="shared" si="24"/>
        <v>0</v>
      </c>
      <c r="U116" s="112">
        <f t="shared" si="25"/>
        <v>0</v>
      </c>
      <c r="X116" s="2"/>
      <c r="Y116" s="2"/>
      <c r="Z116" s="2"/>
      <c r="AA116" s="2"/>
      <c r="AB116" s="2"/>
    </row>
    <row r="117" spans="1:28">
      <c r="A117" s="20">
        <f t="shared" si="26"/>
        <v>29</v>
      </c>
      <c r="B117" s="53"/>
      <c r="C117" s="55"/>
      <c r="D117" s="53"/>
      <c r="E117" s="53"/>
      <c r="F117" s="53"/>
      <c r="G117" s="53"/>
      <c r="H117" s="53"/>
      <c r="I117" s="53"/>
      <c r="J117" s="53"/>
      <c r="K117" s="26">
        <f t="shared" si="19"/>
        <v>0</v>
      </c>
      <c r="L117" s="54"/>
      <c r="M117" s="54"/>
      <c r="N117" s="21">
        <f t="shared" si="20"/>
        <v>0</v>
      </c>
      <c r="O117" s="22">
        <f t="shared" si="21"/>
        <v>0</v>
      </c>
      <c r="P117" s="56"/>
      <c r="Q117" s="56"/>
      <c r="R117" s="112">
        <f t="shared" si="22"/>
        <v>0</v>
      </c>
      <c r="S117" s="112">
        <f t="shared" si="23"/>
        <v>0</v>
      </c>
      <c r="T117" s="112">
        <f t="shared" si="24"/>
        <v>0</v>
      </c>
      <c r="U117" s="112">
        <f t="shared" si="25"/>
        <v>0</v>
      </c>
      <c r="X117" s="2"/>
      <c r="Y117" s="2"/>
      <c r="Z117" s="2"/>
      <c r="AA117" s="2"/>
      <c r="AB117" s="2"/>
    </row>
    <row r="118" spans="1:28">
      <c r="A118" s="20">
        <f t="shared" si="26"/>
        <v>30</v>
      </c>
      <c r="B118" s="53"/>
      <c r="C118" s="55"/>
      <c r="D118" s="53"/>
      <c r="E118" s="53"/>
      <c r="F118" s="53"/>
      <c r="G118" s="53"/>
      <c r="H118" s="53"/>
      <c r="I118" s="53"/>
      <c r="J118" s="53"/>
      <c r="K118" s="26">
        <f t="shared" si="19"/>
        <v>0</v>
      </c>
      <c r="L118" s="54"/>
      <c r="M118" s="54"/>
      <c r="N118" s="21">
        <f t="shared" si="20"/>
        <v>0</v>
      </c>
      <c r="O118" s="22">
        <f t="shared" si="21"/>
        <v>0</v>
      </c>
      <c r="P118" s="56"/>
      <c r="Q118" s="56"/>
      <c r="R118" s="112">
        <f t="shared" si="22"/>
        <v>0</v>
      </c>
      <c r="S118" s="112">
        <f t="shared" si="23"/>
        <v>0</v>
      </c>
      <c r="T118" s="112">
        <f t="shared" si="24"/>
        <v>0</v>
      </c>
      <c r="U118" s="112">
        <f t="shared" si="25"/>
        <v>0</v>
      </c>
      <c r="X118" s="2"/>
      <c r="Y118" s="2"/>
      <c r="Z118" s="2"/>
      <c r="AA118" s="2"/>
      <c r="AB118" s="2"/>
    </row>
    <row r="119" spans="1:28">
      <c r="A119" s="20">
        <f t="shared" si="26"/>
        <v>31</v>
      </c>
      <c r="B119" s="53"/>
      <c r="C119" s="55"/>
      <c r="D119" s="53"/>
      <c r="E119" s="53"/>
      <c r="F119" s="53"/>
      <c r="G119" s="53"/>
      <c r="H119" s="53"/>
      <c r="I119" s="53"/>
      <c r="J119" s="53"/>
      <c r="K119" s="26">
        <f t="shared" si="19"/>
        <v>0</v>
      </c>
      <c r="L119" s="54"/>
      <c r="M119" s="54"/>
      <c r="N119" s="21">
        <f t="shared" si="20"/>
        <v>0</v>
      </c>
      <c r="O119" s="22">
        <f t="shared" si="21"/>
        <v>0</v>
      </c>
      <c r="P119" s="56"/>
      <c r="Q119" s="56"/>
      <c r="R119" s="112">
        <f t="shared" si="22"/>
        <v>0</v>
      </c>
      <c r="S119" s="112">
        <f t="shared" si="23"/>
        <v>0</v>
      </c>
      <c r="T119" s="112">
        <f t="shared" si="24"/>
        <v>0</v>
      </c>
      <c r="U119" s="112">
        <f t="shared" si="25"/>
        <v>0</v>
      </c>
      <c r="X119" s="2"/>
      <c r="Y119" s="2"/>
      <c r="Z119" s="2"/>
      <c r="AA119" s="2"/>
      <c r="AB119" s="2"/>
    </row>
    <row r="120" spans="1:28">
      <c r="A120" s="20">
        <f t="shared" si="26"/>
        <v>32</v>
      </c>
      <c r="B120" s="53"/>
      <c r="C120" s="55"/>
      <c r="D120" s="53"/>
      <c r="E120" s="53"/>
      <c r="F120" s="53"/>
      <c r="G120" s="53"/>
      <c r="H120" s="53"/>
      <c r="I120" s="53"/>
      <c r="J120" s="53"/>
      <c r="K120" s="26">
        <f t="shared" si="19"/>
        <v>0</v>
      </c>
      <c r="L120" s="54"/>
      <c r="M120" s="54"/>
      <c r="N120" s="21">
        <f t="shared" si="20"/>
        <v>0</v>
      </c>
      <c r="O120" s="22">
        <f t="shared" si="21"/>
        <v>0</v>
      </c>
      <c r="P120" s="56"/>
      <c r="Q120" s="56"/>
      <c r="R120" s="112">
        <f t="shared" si="22"/>
        <v>0</v>
      </c>
      <c r="S120" s="112">
        <f t="shared" si="23"/>
        <v>0</v>
      </c>
      <c r="T120" s="112">
        <f t="shared" si="24"/>
        <v>0</v>
      </c>
      <c r="U120" s="112">
        <f t="shared" si="25"/>
        <v>0</v>
      </c>
      <c r="X120" s="2"/>
      <c r="Y120" s="2"/>
      <c r="Z120" s="2"/>
      <c r="AA120" s="2"/>
      <c r="AB120" s="2"/>
    </row>
    <row r="121" spans="1:28">
      <c r="A121" s="20">
        <f t="shared" si="26"/>
        <v>33</v>
      </c>
      <c r="B121" s="53"/>
      <c r="C121" s="55"/>
      <c r="D121" s="53"/>
      <c r="E121" s="53"/>
      <c r="F121" s="53"/>
      <c r="G121" s="53"/>
      <c r="H121" s="53"/>
      <c r="I121" s="53"/>
      <c r="J121" s="53"/>
      <c r="K121" s="26">
        <f t="shared" si="19"/>
        <v>0</v>
      </c>
      <c r="L121" s="54"/>
      <c r="M121" s="54"/>
      <c r="N121" s="21">
        <f t="shared" si="20"/>
        <v>0</v>
      </c>
      <c r="O121" s="22">
        <f t="shared" si="21"/>
        <v>0</v>
      </c>
      <c r="P121" s="56"/>
      <c r="Q121" s="56"/>
      <c r="R121" s="112">
        <f t="shared" si="22"/>
        <v>0</v>
      </c>
      <c r="S121" s="112">
        <f t="shared" si="23"/>
        <v>0</v>
      </c>
      <c r="T121" s="112">
        <f t="shared" si="24"/>
        <v>0</v>
      </c>
      <c r="U121" s="112">
        <f t="shared" si="25"/>
        <v>0</v>
      </c>
      <c r="X121" s="2"/>
      <c r="Y121" s="2"/>
      <c r="Z121" s="2"/>
      <c r="AA121" s="2"/>
      <c r="AB121" s="2"/>
    </row>
    <row r="122" spans="1:28">
      <c r="A122" s="20">
        <f t="shared" si="26"/>
        <v>34</v>
      </c>
      <c r="B122" s="53"/>
      <c r="C122" s="55"/>
      <c r="D122" s="53"/>
      <c r="E122" s="53"/>
      <c r="F122" s="53"/>
      <c r="G122" s="53"/>
      <c r="H122" s="53"/>
      <c r="I122" s="53"/>
      <c r="J122" s="53"/>
      <c r="K122" s="26">
        <f t="shared" si="19"/>
        <v>0</v>
      </c>
      <c r="L122" s="54"/>
      <c r="M122" s="54"/>
      <c r="N122" s="21">
        <f t="shared" si="20"/>
        <v>0</v>
      </c>
      <c r="O122" s="22">
        <f t="shared" si="21"/>
        <v>0</v>
      </c>
      <c r="P122" s="56"/>
      <c r="Q122" s="56"/>
      <c r="R122" s="112">
        <f t="shared" si="22"/>
        <v>0</v>
      </c>
      <c r="S122" s="112">
        <f t="shared" si="23"/>
        <v>0</v>
      </c>
      <c r="T122" s="112">
        <f t="shared" si="24"/>
        <v>0</v>
      </c>
      <c r="U122" s="112">
        <f t="shared" si="25"/>
        <v>0</v>
      </c>
      <c r="X122" s="2"/>
      <c r="Y122" s="2"/>
      <c r="Z122" s="2"/>
      <c r="AA122" s="2"/>
      <c r="AB122" s="2"/>
    </row>
    <row r="123" spans="1:28">
      <c r="A123" s="20">
        <f t="shared" si="26"/>
        <v>35</v>
      </c>
      <c r="B123" s="53"/>
      <c r="C123" s="55"/>
      <c r="D123" s="53"/>
      <c r="E123" s="53"/>
      <c r="F123" s="53"/>
      <c r="G123" s="53"/>
      <c r="H123" s="53"/>
      <c r="I123" s="53"/>
      <c r="J123" s="53"/>
      <c r="K123" s="26">
        <f t="shared" si="19"/>
        <v>0</v>
      </c>
      <c r="L123" s="54"/>
      <c r="M123" s="54"/>
      <c r="N123" s="21">
        <f t="shared" si="20"/>
        <v>0</v>
      </c>
      <c r="O123" s="22">
        <f t="shared" si="21"/>
        <v>0</v>
      </c>
      <c r="P123" s="56"/>
      <c r="Q123" s="56"/>
      <c r="R123" s="112">
        <f t="shared" si="22"/>
        <v>0</v>
      </c>
      <c r="S123" s="112">
        <f t="shared" si="23"/>
        <v>0</v>
      </c>
      <c r="T123" s="112">
        <f t="shared" si="24"/>
        <v>0</v>
      </c>
      <c r="U123" s="112">
        <f t="shared" si="25"/>
        <v>0</v>
      </c>
      <c r="X123" s="2"/>
      <c r="Y123" s="2"/>
      <c r="Z123" s="2"/>
      <c r="AA123" s="2"/>
      <c r="AB123" s="2"/>
    </row>
    <row r="124" spans="1:28">
      <c r="A124" s="20">
        <f t="shared" si="26"/>
        <v>36</v>
      </c>
      <c r="B124" s="53"/>
      <c r="C124" s="55"/>
      <c r="D124" s="53"/>
      <c r="E124" s="53"/>
      <c r="F124" s="53"/>
      <c r="G124" s="53"/>
      <c r="H124" s="53"/>
      <c r="I124" s="53"/>
      <c r="J124" s="53"/>
      <c r="K124" s="26">
        <f t="shared" si="19"/>
        <v>0</v>
      </c>
      <c r="L124" s="54"/>
      <c r="M124" s="54"/>
      <c r="N124" s="21">
        <f t="shared" si="20"/>
        <v>0</v>
      </c>
      <c r="O124" s="22">
        <f t="shared" si="21"/>
        <v>0</v>
      </c>
      <c r="P124" s="56"/>
      <c r="Q124" s="56"/>
      <c r="R124" s="112">
        <f t="shared" si="22"/>
        <v>0</v>
      </c>
      <c r="S124" s="112">
        <f t="shared" si="23"/>
        <v>0</v>
      </c>
      <c r="T124" s="112">
        <f t="shared" si="24"/>
        <v>0</v>
      </c>
      <c r="U124" s="112">
        <f t="shared" si="25"/>
        <v>0</v>
      </c>
      <c r="X124" s="2"/>
      <c r="Y124" s="2"/>
      <c r="Z124" s="2"/>
      <c r="AA124" s="2"/>
      <c r="AB124" s="2"/>
    </row>
    <row r="125" spans="1:28">
      <c r="A125" s="20">
        <f t="shared" si="26"/>
        <v>37</v>
      </c>
      <c r="B125" s="53"/>
      <c r="C125" s="55"/>
      <c r="D125" s="53"/>
      <c r="E125" s="53"/>
      <c r="F125" s="53"/>
      <c r="G125" s="53"/>
      <c r="H125" s="53"/>
      <c r="I125" s="53"/>
      <c r="J125" s="53"/>
      <c r="K125" s="26">
        <f t="shared" si="19"/>
        <v>0</v>
      </c>
      <c r="L125" s="54"/>
      <c r="M125" s="54"/>
      <c r="N125" s="21">
        <f t="shared" si="20"/>
        <v>0</v>
      </c>
      <c r="O125" s="22">
        <f t="shared" si="21"/>
        <v>0</v>
      </c>
      <c r="P125" s="56"/>
      <c r="Q125" s="56"/>
      <c r="R125" s="112">
        <f t="shared" si="22"/>
        <v>0</v>
      </c>
      <c r="S125" s="112">
        <f t="shared" si="23"/>
        <v>0</v>
      </c>
      <c r="T125" s="112">
        <f t="shared" si="24"/>
        <v>0</v>
      </c>
      <c r="U125" s="112">
        <f t="shared" si="25"/>
        <v>0</v>
      </c>
      <c r="X125" s="2"/>
      <c r="Y125" s="2"/>
      <c r="Z125" s="2"/>
      <c r="AA125" s="2"/>
      <c r="AB125" s="2"/>
    </row>
    <row r="126" spans="1:28">
      <c r="A126" s="20">
        <f t="shared" si="26"/>
        <v>38</v>
      </c>
      <c r="B126" s="53"/>
      <c r="C126" s="55"/>
      <c r="D126" s="53"/>
      <c r="E126" s="53"/>
      <c r="F126" s="53"/>
      <c r="G126" s="53"/>
      <c r="H126" s="53"/>
      <c r="I126" s="53"/>
      <c r="J126" s="53"/>
      <c r="K126" s="26">
        <f t="shared" si="19"/>
        <v>0</v>
      </c>
      <c r="L126" s="54"/>
      <c r="M126" s="54"/>
      <c r="N126" s="21">
        <f t="shared" si="20"/>
        <v>0</v>
      </c>
      <c r="O126" s="22">
        <f t="shared" si="21"/>
        <v>0</v>
      </c>
      <c r="P126" s="56"/>
      <c r="Q126" s="56"/>
      <c r="R126" s="112">
        <f t="shared" si="22"/>
        <v>0</v>
      </c>
      <c r="S126" s="112">
        <f t="shared" si="23"/>
        <v>0</v>
      </c>
      <c r="T126" s="112">
        <f t="shared" si="24"/>
        <v>0</v>
      </c>
      <c r="U126" s="112">
        <f t="shared" si="25"/>
        <v>0</v>
      </c>
      <c r="X126" s="2"/>
      <c r="Y126" s="2"/>
      <c r="Z126" s="2"/>
      <c r="AA126" s="2"/>
      <c r="AB126" s="2"/>
    </row>
    <row r="127" spans="1:28">
      <c r="A127" s="20">
        <f t="shared" si="26"/>
        <v>39</v>
      </c>
      <c r="B127" s="53"/>
      <c r="C127" s="55"/>
      <c r="D127" s="53"/>
      <c r="E127" s="53"/>
      <c r="F127" s="53"/>
      <c r="G127" s="53"/>
      <c r="H127" s="53"/>
      <c r="I127" s="53"/>
      <c r="J127" s="53"/>
      <c r="K127" s="26">
        <f t="shared" si="19"/>
        <v>0</v>
      </c>
      <c r="L127" s="54"/>
      <c r="M127" s="54"/>
      <c r="N127" s="21">
        <f t="shared" si="20"/>
        <v>0</v>
      </c>
      <c r="O127" s="22">
        <f t="shared" si="21"/>
        <v>0</v>
      </c>
      <c r="P127" s="56"/>
      <c r="Q127" s="56"/>
      <c r="R127" s="112">
        <f t="shared" si="22"/>
        <v>0</v>
      </c>
      <c r="S127" s="112">
        <f t="shared" si="23"/>
        <v>0</v>
      </c>
      <c r="T127" s="112">
        <f t="shared" si="24"/>
        <v>0</v>
      </c>
      <c r="U127" s="112">
        <f t="shared" si="25"/>
        <v>0</v>
      </c>
      <c r="X127" s="2"/>
      <c r="Y127" s="2"/>
      <c r="Z127" s="2"/>
      <c r="AA127" s="2"/>
      <c r="AB127" s="2"/>
    </row>
    <row r="128" spans="1:28">
      <c r="A128" s="20">
        <f t="shared" si="26"/>
        <v>40</v>
      </c>
      <c r="B128" s="53"/>
      <c r="C128" s="55"/>
      <c r="D128" s="53"/>
      <c r="E128" s="53"/>
      <c r="F128" s="53"/>
      <c r="G128" s="53"/>
      <c r="H128" s="53"/>
      <c r="I128" s="53"/>
      <c r="J128" s="53"/>
      <c r="K128" s="26">
        <f t="shared" si="19"/>
        <v>0</v>
      </c>
      <c r="L128" s="54"/>
      <c r="M128" s="54"/>
      <c r="N128" s="21">
        <f t="shared" si="20"/>
        <v>0</v>
      </c>
      <c r="O128" s="22">
        <f t="shared" si="21"/>
        <v>0</v>
      </c>
      <c r="P128" s="56"/>
      <c r="Q128" s="56"/>
      <c r="R128" s="112">
        <f t="shared" si="22"/>
        <v>0</v>
      </c>
      <c r="S128" s="112">
        <f t="shared" si="23"/>
        <v>0</v>
      </c>
      <c r="T128" s="112">
        <f t="shared" si="24"/>
        <v>0</v>
      </c>
      <c r="U128" s="112">
        <f t="shared" si="25"/>
        <v>0</v>
      </c>
      <c r="X128" s="2"/>
      <c r="Y128" s="2"/>
      <c r="Z128" s="2"/>
      <c r="AA128" s="2"/>
      <c r="AB128" s="2"/>
    </row>
    <row r="129" spans="1:28">
      <c r="A129" s="20">
        <f t="shared" si="26"/>
        <v>41</v>
      </c>
      <c r="B129" s="53"/>
      <c r="C129" s="55"/>
      <c r="D129" s="53"/>
      <c r="E129" s="53"/>
      <c r="F129" s="53"/>
      <c r="G129" s="53"/>
      <c r="H129" s="53"/>
      <c r="I129" s="53"/>
      <c r="J129" s="53"/>
      <c r="K129" s="26">
        <f t="shared" si="19"/>
        <v>0</v>
      </c>
      <c r="L129" s="54"/>
      <c r="M129" s="54"/>
      <c r="N129" s="21">
        <f t="shared" si="20"/>
        <v>0</v>
      </c>
      <c r="O129" s="22">
        <f t="shared" si="21"/>
        <v>0</v>
      </c>
      <c r="P129" s="56"/>
      <c r="Q129" s="56"/>
      <c r="R129" s="112">
        <f t="shared" si="22"/>
        <v>0</v>
      </c>
      <c r="S129" s="112">
        <f t="shared" si="23"/>
        <v>0</v>
      </c>
      <c r="T129" s="112">
        <f t="shared" si="24"/>
        <v>0</v>
      </c>
      <c r="U129" s="112">
        <f t="shared" si="25"/>
        <v>0</v>
      </c>
      <c r="X129" s="2"/>
      <c r="Y129" s="2"/>
      <c r="Z129" s="2"/>
      <c r="AA129" s="2"/>
      <c r="AB129" s="2"/>
    </row>
    <row r="130" spans="1:28">
      <c r="A130" s="20">
        <f t="shared" si="26"/>
        <v>42</v>
      </c>
      <c r="B130" s="53"/>
      <c r="C130" s="55"/>
      <c r="D130" s="53"/>
      <c r="E130" s="53"/>
      <c r="F130" s="53"/>
      <c r="G130" s="53"/>
      <c r="H130" s="53"/>
      <c r="I130" s="53"/>
      <c r="J130" s="53"/>
      <c r="K130" s="26">
        <f t="shared" si="19"/>
        <v>0</v>
      </c>
      <c r="L130" s="54"/>
      <c r="M130" s="54"/>
      <c r="N130" s="21">
        <f t="shared" si="20"/>
        <v>0</v>
      </c>
      <c r="O130" s="22">
        <f t="shared" si="21"/>
        <v>0</v>
      </c>
      <c r="P130" s="56"/>
      <c r="Q130" s="56"/>
      <c r="R130" s="112">
        <f t="shared" si="22"/>
        <v>0</v>
      </c>
      <c r="S130" s="112">
        <f t="shared" si="23"/>
        <v>0</v>
      </c>
      <c r="T130" s="112">
        <f t="shared" si="24"/>
        <v>0</v>
      </c>
      <c r="U130" s="112">
        <f t="shared" si="25"/>
        <v>0</v>
      </c>
      <c r="X130" s="2"/>
      <c r="Y130" s="2"/>
      <c r="Z130" s="2"/>
      <c r="AA130" s="2"/>
      <c r="AB130" s="2"/>
    </row>
    <row r="131" spans="1:28">
      <c r="A131" s="20">
        <f t="shared" si="26"/>
        <v>43</v>
      </c>
      <c r="B131" s="53"/>
      <c r="C131" s="55"/>
      <c r="D131" s="53"/>
      <c r="E131" s="53"/>
      <c r="F131" s="53"/>
      <c r="G131" s="53"/>
      <c r="H131" s="53"/>
      <c r="I131" s="53"/>
      <c r="J131" s="53"/>
      <c r="K131" s="26">
        <f t="shared" si="19"/>
        <v>0</v>
      </c>
      <c r="L131" s="54"/>
      <c r="M131" s="54"/>
      <c r="N131" s="21">
        <f t="shared" si="20"/>
        <v>0</v>
      </c>
      <c r="O131" s="22">
        <f t="shared" si="21"/>
        <v>0</v>
      </c>
      <c r="P131" s="56"/>
      <c r="Q131" s="56"/>
      <c r="R131" s="112">
        <f t="shared" si="22"/>
        <v>0</v>
      </c>
      <c r="S131" s="112">
        <f t="shared" si="23"/>
        <v>0</v>
      </c>
      <c r="T131" s="112">
        <f t="shared" si="24"/>
        <v>0</v>
      </c>
      <c r="U131" s="112">
        <f t="shared" si="25"/>
        <v>0</v>
      </c>
      <c r="X131" s="2"/>
      <c r="Y131" s="2"/>
      <c r="Z131" s="2"/>
      <c r="AA131" s="2"/>
      <c r="AB131" s="2"/>
    </row>
    <row r="132" spans="1:28">
      <c r="A132" s="20">
        <f t="shared" si="26"/>
        <v>44</v>
      </c>
      <c r="B132" s="53"/>
      <c r="C132" s="55"/>
      <c r="D132" s="53"/>
      <c r="E132" s="53"/>
      <c r="F132" s="53"/>
      <c r="G132" s="53"/>
      <c r="H132" s="53"/>
      <c r="I132" s="53"/>
      <c r="J132" s="53"/>
      <c r="K132" s="26">
        <f t="shared" si="19"/>
        <v>0</v>
      </c>
      <c r="L132" s="54"/>
      <c r="M132" s="54"/>
      <c r="N132" s="21">
        <f t="shared" si="20"/>
        <v>0</v>
      </c>
      <c r="O132" s="22">
        <f t="shared" si="21"/>
        <v>0</v>
      </c>
      <c r="P132" s="56"/>
      <c r="Q132" s="56"/>
      <c r="R132" s="112">
        <f t="shared" si="22"/>
        <v>0</v>
      </c>
      <c r="S132" s="112">
        <f t="shared" si="23"/>
        <v>0</v>
      </c>
      <c r="T132" s="112">
        <f t="shared" si="24"/>
        <v>0</v>
      </c>
      <c r="U132" s="112">
        <f t="shared" si="25"/>
        <v>0</v>
      </c>
      <c r="X132" s="2"/>
      <c r="Y132" s="2"/>
      <c r="Z132" s="2"/>
      <c r="AA132" s="2"/>
      <c r="AB132" s="2"/>
    </row>
    <row r="133" spans="1:28">
      <c r="A133" s="20">
        <f t="shared" si="26"/>
        <v>45</v>
      </c>
      <c r="B133" s="53"/>
      <c r="C133" s="55"/>
      <c r="D133" s="59"/>
      <c r="E133" s="59"/>
      <c r="F133" s="59"/>
      <c r="G133" s="59"/>
      <c r="H133" s="59"/>
      <c r="I133" s="59"/>
      <c r="J133" s="59"/>
      <c r="K133" s="66">
        <f t="shared" si="19"/>
        <v>0</v>
      </c>
      <c r="L133" s="60"/>
      <c r="M133" s="60"/>
      <c r="N133" s="61">
        <f t="shared" si="20"/>
        <v>0</v>
      </c>
      <c r="O133" s="57">
        <f t="shared" si="21"/>
        <v>0</v>
      </c>
      <c r="P133" s="58"/>
      <c r="Q133" s="58"/>
      <c r="R133" s="113">
        <f t="shared" si="22"/>
        <v>0</v>
      </c>
      <c r="S133" s="113">
        <f t="shared" si="23"/>
        <v>0</v>
      </c>
      <c r="T133" s="113">
        <f t="shared" si="24"/>
        <v>0</v>
      </c>
      <c r="U133" s="113">
        <f t="shared" si="25"/>
        <v>0</v>
      </c>
      <c r="X133" s="2"/>
      <c r="Y133" s="2"/>
      <c r="Z133" s="2"/>
      <c r="AA133" s="2"/>
      <c r="AB133" s="2"/>
    </row>
    <row r="134" spans="1:28">
      <c r="A134" s="3"/>
      <c r="B134" s="3"/>
      <c r="C134" s="37" t="s">
        <v>66</v>
      </c>
      <c r="D134" s="62">
        <f t="shared" ref="D134:O134" si="27">SUM(D89:D133)</f>
        <v>60.79999999999999</v>
      </c>
      <c r="E134" s="62">
        <f t="shared" si="27"/>
        <v>34.9</v>
      </c>
      <c r="F134" s="62">
        <f t="shared" si="27"/>
        <v>36.6</v>
      </c>
      <c r="G134" s="62">
        <f t="shared" si="27"/>
        <v>47.199999999999996</v>
      </c>
      <c r="H134" s="62">
        <f t="shared" si="27"/>
        <v>34.699999999999996</v>
      </c>
      <c r="I134" s="62">
        <f t="shared" si="27"/>
        <v>87.59999999999998</v>
      </c>
      <c r="J134" s="62">
        <f t="shared" si="27"/>
        <v>116.79999999999997</v>
      </c>
      <c r="K134" s="62">
        <f t="shared" si="27"/>
        <v>418.59999999999997</v>
      </c>
      <c r="L134" s="62">
        <f t="shared" si="27"/>
        <v>0</v>
      </c>
      <c r="M134" s="62">
        <f t="shared" si="27"/>
        <v>0</v>
      </c>
      <c r="N134" s="62">
        <f t="shared" si="27"/>
        <v>0</v>
      </c>
      <c r="O134" s="62">
        <f t="shared" si="27"/>
        <v>0</v>
      </c>
      <c r="P134" s="63"/>
      <c r="Q134" s="64"/>
      <c r="R134" s="114">
        <f>SUM(R89:R133)</f>
        <v>0</v>
      </c>
      <c r="S134" s="114">
        <f>SUM(S89:S133)</f>
        <v>0</v>
      </c>
      <c r="T134" s="114">
        <f>SUM(T89:T133)</f>
        <v>0</v>
      </c>
      <c r="U134" s="114">
        <f>SUM(U89:U133)</f>
        <v>0</v>
      </c>
      <c r="X134" s="2"/>
      <c r="Y134" s="2"/>
      <c r="Z134" s="2"/>
      <c r="AA134" s="2"/>
      <c r="AB134" s="2"/>
    </row>
    <row r="135" spans="1:28">
      <c r="R135" s="115"/>
      <c r="S135" s="115"/>
      <c r="T135" s="115"/>
      <c r="U135" s="115"/>
      <c r="X135" s="2"/>
      <c r="Y135" s="2"/>
      <c r="Z135" s="2"/>
      <c r="AA135" s="2"/>
      <c r="AB135" s="2"/>
    </row>
    <row r="136" spans="1:28">
      <c r="C136" s="37" t="s">
        <v>67</v>
      </c>
      <c r="D136" s="62">
        <f>D134+D83+D20</f>
        <v>395.85000000000025</v>
      </c>
      <c r="E136" s="62">
        <f t="shared" ref="E136:O136" si="28">E134+E83+E20</f>
        <v>408.00000000000028</v>
      </c>
      <c r="F136" s="62">
        <f t="shared" si="28"/>
        <v>409.75000000000034</v>
      </c>
      <c r="G136" s="62">
        <f t="shared" si="28"/>
        <v>398.45000000000027</v>
      </c>
      <c r="H136" s="62">
        <f t="shared" si="28"/>
        <v>385.25000000000028</v>
      </c>
      <c r="I136" s="62">
        <f t="shared" si="28"/>
        <v>247.55</v>
      </c>
      <c r="J136" s="62">
        <f t="shared" si="28"/>
        <v>253.99999999999994</v>
      </c>
      <c r="K136" s="62">
        <f t="shared" si="28"/>
        <v>2498.8500000000004</v>
      </c>
      <c r="L136" s="62">
        <f t="shared" si="28"/>
        <v>2058</v>
      </c>
      <c r="M136" s="62">
        <f t="shared" si="28"/>
        <v>178</v>
      </c>
      <c r="N136" s="62">
        <f t="shared" si="28"/>
        <v>2236</v>
      </c>
      <c r="O136" s="62">
        <f t="shared" si="28"/>
        <v>82329</v>
      </c>
      <c r="P136" s="63"/>
      <c r="Q136" s="64"/>
      <c r="R136" s="114">
        <f t="shared" ref="R136:U136" si="29">R134+R83+R20</f>
        <v>1111136.7699999998</v>
      </c>
      <c r="S136" s="114">
        <f t="shared" si="29"/>
        <v>104446.85638000003</v>
      </c>
      <c r="T136" s="114">
        <f t="shared" si="29"/>
        <v>137780.95948000002</v>
      </c>
      <c r="U136" s="114">
        <f t="shared" si="29"/>
        <v>1353364.58586</v>
      </c>
      <c r="X136" s="2"/>
      <c r="Y136" s="2"/>
      <c r="Z136" s="2"/>
      <c r="AA136" s="2"/>
      <c r="AB136" s="2"/>
    </row>
    <row r="137" spans="1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:28">
      <c r="X142" s="2"/>
      <c r="Y142" s="2"/>
      <c r="Z142" s="2"/>
      <c r="AA142" s="2"/>
      <c r="AB142" s="2"/>
    </row>
    <row r="143" spans="1:28">
      <c r="X143" s="2"/>
      <c r="Y143" s="2"/>
      <c r="Z143" s="2"/>
      <c r="AA143" s="2"/>
      <c r="AB143" s="2"/>
    </row>
    <row r="144" spans="1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85:J85"/>
    <mergeCell ref="L85:M85"/>
    <mergeCell ref="D10:J10"/>
    <mergeCell ref="L10:M10"/>
    <mergeCell ref="D23:J23"/>
    <mergeCell ref="L23:M23"/>
  </mergeCells>
  <printOptions horizontalCentered="1"/>
  <pageMargins left="0.25" right="0.25" top="0.45" bottom="0.45" header="0.5" footer="0.5"/>
  <pageSetup scale="30" orientation="landscape" r:id="rId1"/>
  <headerFooter alignWithMargins="0">
    <oddFooter>&amp;C&amp;"Times New Roman,Regular"&amp;A&amp;R&amp;"Times New Roman,Regular"Page &amp;P of &amp;N</oddFooter>
  </headerFooter>
  <rowBreaks count="1" manualBreakCount="1">
    <brk id="2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59999389629810485"/>
    <pageSetUpPr fitToPage="1"/>
  </sheetPr>
  <dimension ref="A1:AB578"/>
  <sheetViews>
    <sheetView topLeftCell="E1" zoomScaleNormal="100" workbookViewId="0" xr3:uid="{7BE570AB-09E9-518F-B8F7-3F91B7162CA9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42578125" style="4" bestFit="1" customWidth="1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114</v>
      </c>
      <c r="K2" s="7"/>
      <c r="L2" s="8"/>
      <c r="M2" s="8"/>
      <c r="N2" s="8"/>
      <c r="P2" s="3"/>
      <c r="Q2" s="39" t="s">
        <v>4</v>
      </c>
      <c r="S2" s="69" t="s">
        <v>115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115</v>
      </c>
      <c r="T3" s="5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116</v>
      </c>
      <c r="T4" s="5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117</v>
      </c>
      <c r="C5" s="5"/>
      <c r="P5" s="3"/>
      <c r="Q5" s="39" t="s">
        <v>13</v>
      </c>
      <c r="R5" s="1"/>
      <c r="S5" s="69" t="s">
        <v>118</v>
      </c>
      <c r="T5" s="5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119</v>
      </c>
      <c r="C14" s="103">
        <v>47148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47148</v>
      </c>
      <c r="S14" s="112">
        <f t="shared" si="3"/>
        <v>4431.9120000000003</v>
      </c>
      <c r="T14" s="112">
        <f t="shared" si="4"/>
        <v>5846.3519999999999</v>
      </c>
      <c r="U14" s="112">
        <f t="shared" si="5"/>
        <v>57426.263999999996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46</v>
      </c>
      <c r="M20" s="62">
        <f t="shared" si="8"/>
        <v>6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47148</v>
      </c>
      <c r="S20" s="114">
        <f t="shared" ref="S20:U20" si="9">SUM(S14:S19)</f>
        <v>4431.9120000000003</v>
      </c>
      <c r="T20" s="114">
        <f t="shared" si="9"/>
        <v>5846.3519999999999</v>
      </c>
      <c r="U20" s="114">
        <f t="shared" si="9"/>
        <v>57426.263999999996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120</v>
      </c>
      <c r="C27" s="101">
        <v>5.12</v>
      </c>
      <c r="D27" s="53">
        <v>3</v>
      </c>
      <c r="E27" s="53"/>
      <c r="F27" s="53">
        <v>3</v>
      </c>
      <c r="G27" s="53"/>
      <c r="H27" s="53">
        <v>3</v>
      </c>
      <c r="I27" s="54"/>
      <c r="J27" s="54"/>
      <c r="K27" s="26">
        <f t="shared" si="10"/>
        <v>9</v>
      </c>
      <c r="L27" s="54">
        <v>47</v>
      </c>
      <c r="M27" s="54">
        <v>0</v>
      </c>
      <c r="N27" s="21">
        <f t="shared" si="11"/>
        <v>47</v>
      </c>
      <c r="O27" s="22">
        <f t="shared" si="12"/>
        <v>423</v>
      </c>
      <c r="P27" s="56">
        <v>9.4E-2</v>
      </c>
      <c r="Q27" s="56">
        <v>0</v>
      </c>
      <c r="R27" s="112">
        <f t="shared" si="13"/>
        <v>2165.7600000000002</v>
      </c>
      <c r="S27" s="112">
        <f t="shared" si="14"/>
        <v>203.58144000000001</v>
      </c>
      <c r="T27" s="112">
        <f t="shared" si="15"/>
        <v>0</v>
      </c>
      <c r="U27" s="112">
        <f t="shared" si="16"/>
        <v>2369.3414400000001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120</v>
      </c>
      <c r="C28" s="101">
        <v>6.45</v>
      </c>
      <c r="D28" s="53">
        <v>6</v>
      </c>
      <c r="E28" s="53">
        <v>6</v>
      </c>
      <c r="F28" s="53">
        <v>6</v>
      </c>
      <c r="G28" s="53">
        <v>6</v>
      </c>
      <c r="H28" s="53">
        <v>6</v>
      </c>
      <c r="I28" s="54"/>
      <c r="J28" s="54"/>
      <c r="K28" s="26">
        <f t="shared" si="10"/>
        <v>30</v>
      </c>
      <c r="L28" s="54">
        <v>35</v>
      </c>
      <c r="M28" s="54">
        <v>0</v>
      </c>
      <c r="N28" s="21">
        <f t="shared" si="11"/>
        <v>35</v>
      </c>
      <c r="O28" s="22">
        <f t="shared" si="12"/>
        <v>1050</v>
      </c>
      <c r="P28" s="56">
        <v>9.4E-2</v>
      </c>
      <c r="Q28" s="56">
        <v>0</v>
      </c>
      <c r="R28" s="112">
        <f t="shared" si="13"/>
        <v>6772.5</v>
      </c>
      <c r="S28" s="112">
        <f t="shared" si="14"/>
        <v>636.61500000000001</v>
      </c>
      <c r="T28" s="112">
        <f t="shared" si="15"/>
        <v>0</v>
      </c>
      <c r="U28" s="112">
        <f t="shared" si="16"/>
        <v>7409.1149999999998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120</v>
      </c>
      <c r="C29" s="101">
        <v>5.14</v>
      </c>
      <c r="D29" s="53">
        <v>3</v>
      </c>
      <c r="E29" s="53">
        <v>3</v>
      </c>
      <c r="F29" s="53">
        <v>3</v>
      </c>
      <c r="G29" s="53">
        <v>3</v>
      </c>
      <c r="H29" s="53">
        <v>3</v>
      </c>
      <c r="I29" s="53">
        <v>8</v>
      </c>
      <c r="J29" s="53"/>
      <c r="K29" s="26">
        <f t="shared" si="10"/>
        <v>23</v>
      </c>
      <c r="L29" s="54">
        <v>47</v>
      </c>
      <c r="M29" s="54">
        <v>0</v>
      </c>
      <c r="N29" s="21">
        <f t="shared" si="11"/>
        <v>47</v>
      </c>
      <c r="O29" s="22">
        <f t="shared" si="12"/>
        <v>1081</v>
      </c>
      <c r="P29" s="56">
        <v>9.4E-2</v>
      </c>
      <c r="Q29" s="56">
        <v>0</v>
      </c>
      <c r="R29" s="112">
        <f t="shared" si="13"/>
        <v>5556.3399999999992</v>
      </c>
      <c r="S29" s="112">
        <f t="shared" si="14"/>
        <v>522.29595999999992</v>
      </c>
      <c r="T29" s="112">
        <f t="shared" si="15"/>
        <v>0</v>
      </c>
      <c r="U29" s="112">
        <f t="shared" si="16"/>
        <v>6078.6359599999996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120</v>
      </c>
      <c r="C30" s="101">
        <v>5.18</v>
      </c>
      <c r="D30" s="53">
        <v>3</v>
      </c>
      <c r="E30" s="53">
        <v>3</v>
      </c>
      <c r="F30" s="53">
        <v>3</v>
      </c>
      <c r="G30" s="53">
        <v>3</v>
      </c>
      <c r="H30" s="53">
        <v>3</v>
      </c>
      <c r="I30" s="53"/>
      <c r="J30" s="53"/>
      <c r="K30" s="26">
        <f t="shared" si="10"/>
        <v>15</v>
      </c>
      <c r="L30" s="54">
        <v>35</v>
      </c>
      <c r="M30" s="54">
        <v>0</v>
      </c>
      <c r="N30" s="21">
        <f t="shared" si="11"/>
        <v>35</v>
      </c>
      <c r="O30" s="22">
        <f t="shared" si="12"/>
        <v>525</v>
      </c>
      <c r="P30" s="56">
        <v>9.4E-2</v>
      </c>
      <c r="Q30" s="56">
        <v>0</v>
      </c>
      <c r="R30" s="112">
        <f t="shared" si="13"/>
        <v>2719.5</v>
      </c>
      <c r="S30" s="112">
        <f t="shared" si="14"/>
        <v>255.63300000000001</v>
      </c>
      <c r="T30" s="112">
        <f t="shared" si="15"/>
        <v>0</v>
      </c>
      <c r="U30" s="112">
        <f t="shared" si="16"/>
        <v>2975.1329999999998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120</v>
      </c>
      <c r="C31" s="101">
        <v>5.15</v>
      </c>
      <c r="D31" s="53">
        <v>3</v>
      </c>
      <c r="E31" s="53">
        <v>3</v>
      </c>
      <c r="F31" s="53">
        <v>3</v>
      </c>
      <c r="G31" s="53"/>
      <c r="H31" s="53">
        <v>3</v>
      </c>
      <c r="I31" s="53">
        <v>6</v>
      </c>
      <c r="J31" s="53"/>
      <c r="K31" s="26">
        <f t="shared" si="10"/>
        <v>18</v>
      </c>
      <c r="L31" s="54">
        <v>47</v>
      </c>
      <c r="M31" s="54">
        <v>0</v>
      </c>
      <c r="N31" s="21">
        <f t="shared" si="11"/>
        <v>47</v>
      </c>
      <c r="O31" s="22">
        <f t="shared" si="12"/>
        <v>846</v>
      </c>
      <c r="P31" s="56">
        <v>9.4E-2</v>
      </c>
      <c r="Q31" s="56">
        <v>0</v>
      </c>
      <c r="R31" s="112">
        <f t="shared" si="13"/>
        <v>4356.9000000000005</v>
      </c>
      <c r="S31" s="112">
        <f t="shared" si="14"/>
        <v>409.54860000000008</v>
      </c>
      <c r="T31" s="112">
        <f t="shared" si="15"/>
        <v>0</v>
      </c>
      <c r="U31" s="112">
        <f t="shared" si="16"/>
        <v>4766.4486000000006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57</v>
      </c>
      <c r="C32" s="101">
        <v>10.7</v>
      </c>
      <c r="D32" s="53">
        <v>8</v>
      </c>
      <c r="E32" s="53">
        <v>8</v>
      </c>
      <c r="F32" s="53">
        <v>8</v>
      </c>
      <c r="G32" s="53">
        <v>8</v>
      </c>
      <c r="H32" s="53">
        <v>8</v>
      </c>
      <c r="I32" s="53"/>
      <c r="J32" s="53"/>
      <c r="K32" s="26">
        <f t="shared" si="10"/>
        <v>40</v>
      </c>
      <c r="L32" s="54">
        <v>48</v>
      </c>
      <c r="M32" s="54">
        <v>3</v>
      </c>
      <c r="N32" s="21">
        <f t="shared" si="11"/>
        <v>51</v>
      </c>
      <c r="O32" s="22">
        <f t="shared" si="12"/>
        <v>2040</v>
      </c>
      <c r="P32" s="56">
        <v>9.4E-2</v>
      </c>
      <c r="Q32" s="56">
        <v>0</v>
      </c>
      <c r="R32" s="112">
        <f t="shared" si="13"/>
        <v>21828</v>
      </c>
      <c r="S32" s="112">
        <f t="shared" si="14"/>
        <v>2051.8319999999999</v>
      </c>
      <c r="T32" s="112">
        <f t="shared" si="15"/>
        <v>0</v>
      </c>
      <c r="U32" s="112">
        <f t="shared" si="16"/>
        <v>23879.831999999999</v>
      </c>
      <c r="V32" s="115"/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57</v>
      </c>
      <c r="C33" s="101">
        <v>10.82</v>
      </c>
      <c r="D33" s="53">
        <v>6</v>
      </c>
      <c r="E33" s="53">
        <v>6</v>
      </c>
      <c r="F33" s="53">
        <v>6</v>
      </c>
      <c r="G33" s="53">
        <v>6</v>
      </c>
      <c r="H33" s="53">
        <v>6</v>
      </c>
      <c r="I33" s="53">
        <v>8</v>
      </c>
      <c r="J33" s="53"/>
      <c r="K33" s="26">
        <f t="shared" si="10"/>
        <v>38</v>
      </c>
      <c r="L33" s="54">
        <v>35</v>
      </c>
      <c r="M33" s="54">
        <v>0</v>
      </c>
      <c r="N33" s="21">
        <f t="shared" si="11"/>
        <v>35</v>
      </c>
      <c r="O33" s="22">
        <f t="shared" si="12"/>
        <v>1330</v>
      </c>
      <c r="P33" s="56">
        <v>9.4E-2</v>
      </c>
      <c r="Q33" s="56">
        <v>0</v>
      </c>
      <c r="R33" s="112">
        <f t="shared" si="13"/>
        <v>14390.6</v>
      </c>
      <c r="S33" s="112">
        <f t="shared" si="14"/>
        <v>1352.7164</v>
      </c>
      <c r="T33" s="112">
        <f t="shared" si="15"/>
        <v>0</v>
      </c>
      <c r="U33" s="112">
        <f t="shared" si="16"/>
        <v>15743.3164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57</v>
      </c>
      <c r="C34" s="101">
        <v>10.08</v>
      </c>
      <c r="D34" s="53">
        <v>7</v>
      </c>
      <c r="E34" s="53">
        <v>7</v>
      </c>
      <c r="F34" s="53">
        <v>7</v>
      </c>
      <c r="G34" s="53">
        <v>7</v>
      </c>
      <c r="H34" s="53">
        <v>6</v>
      </c>
      <c r="I34" s="53">
        <v>6</v>
      </c>
      <c r="J34" s="53"/>
      <c r="K34" s="26">
        <f t="shared" si="10"/>
        <v>40</v>
      </c>
      <c r="L34" s="54">
        <v>35</v>
      </c>
      <c r="M34" s="54">
        <v>0</v>
      </c>
      <c r="N34" s="21">
        <f t="shared" si="11"/>
        <v>35</v>
      </c>
      <c r="O34" s="22">
        <f t="shared" si="12"/>
        <v>1400</v>
      </c>
      <c r="P34" s="56">
        <v>9.4E-2</v>
      </c>
      <c r="Q34" s="56">
        <v>0</v>
      </c>
      <c r="R34" s="112">
        <f t="shared" si="13"/>
        <v>14112</v>
      </c>
      <c r="S34" s="112">
        <f t="shared" si="14"/>
        <v>1326.528</v>
      </c>
      <c r="T34" s="112">
        <f t="shared" si="15"/>
        <v>0</v>
      </c>
      <c r="U34" s="112">
        <f t="shared" si="16"/>
        <v>15438.528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57</v>
      </c>
      <c r="C35" s="101">
        <v>10.56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/>
      <c r="J35" s="53"/>
      <c r="K35" s="26">
        <f t="shared" si="10"/>
        <v>40</v>
      </c>
      <c r="L35" s="54">
        <v>35</v>
      </c>
      <c r="M35" s="54">
        <v>0</v>
      </c>
      <c r="N35" s="21">
        <f t="shared" si="11"/>
        <v>35</v>
      </c>
      <c r="O35" s="22">
        <f t="shared" si="12"/>
        <v>1400</v>
      </c>
      <c r="P35" s="56">
        <v>9.4E-2</v>
      </c>
      <c r="Q35" s="56">
        <v>0</v>
      </c>
      <c r="R35" s="112">
        <f t="shared" si="13"/>
        <v>14784</v>
      </c>
      <c r="S35" s="112">
        <f t="shared" si="14"/>
        <v>1389.6959999999999</v>
      </c>
      <c r="T35" s="112">
        <f t="shared" si="15"/>
        <v>0</v>
      </c>
      <c r="U35" s="112">
        <f t="shared" si="16"/>
        <v>16173.696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57</v>
      </c>
      <c r="C36" s="101">
        <v>13.15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0"/>
        <v>40</v>
      </c>
      <c r="L36" s="54">
        <v>35</v>
      </c>
      <c r="M36" s="54">
        <v>0</v>
      </c>
      <c r="N36" s="21">
        <f t="shared" si="11"/>
        <v>35</v>
      </c>
      <c r="O36" s="22">
        <f t="shared" si="12"/>
        <v>1400</v>
      </c>
      <c r="P36" s="56">
        <v>9.4E-2</v>
      </c>
      <c r="Q36" s="56">
        <v>0</v>
      </c>
      <c r="R36" s="112">
        <f t="shared" si="13"/>
        <v>18410</v>
      </c>
      <c r="S36" s="112">
        <f t="shared" si="14"/>
        <v>1730.54</v>
      </c>
      <c r="T36" s="112">
        <f t="shared" si="15"/>
        <v>0</v>
      </c>
      <c r="U36" s="112">
        <f t="shared" si="16"/>
        <v>20140.54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57</v>
      </c>
      <c r="C37" s="101">
        <v>10.35</v>
      </c>
      <c r="D37" s="53">
        <v>8</v>
      </c>
      <c r="E37" s="53">
        <v>8</v>
      </c>
      <c r="F37" s="53">
        <v>8</v>
      </c>
      <c r="G37" s="53">
        <v>8</v>
      </c>
      <c r="H37" s="53">
        <v>8</v>
      </c>
      <c r="I37" s="53">
        <v>0</v>
      </c>
      <c r="J37" s="53"/>
      <c r="K37" s="26">
        <f t="shared" si="10"/>
        <v>40</v>
      </c>
      <c r="L37" s="54">
        <v>35</v>
      </c>
      <c r="M37" s="54">
        <v>0</v>
      </c>
      <c r="N37" s="21">
        <f t="shared" si="11"/>
        <v>35</v>
      </c>
      <c r="O37" s="22">
        <f t="shared" si="12"/>
        <v>1400</v>
      </c>
      <c r="P37" s="56">
        <v>9.4E-2</v>
      </c>
      <c r="Q37" s="56">
        <v>0</v>
      </c>
      <c r="R37" s="112">
        <f t="shared" si="13"/>
        <v>14490</v>
      </c>
      <c r="S37" s="112">
        <f t="shared" si="14"/>
        <v>1362.06</v>
      </c>
      <c r="T37" s="112">
        <f t="shared" si="15"/>
        <v>0</v>
      </c>
      <c r="U37" s="112">
        <f t="shared" si="16"/>
        <v>15852.06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57</v>
      </c>
      <c r="C38" s="101">
        <v>10</v>
      </c>
      <c r="D38" s="54">
        <v>8</v>
      </c>
      <c r="E38" s="54">
        <v>8</v>
      </c>
      <c r="F38" s="54">
        <v>8</v>
      </c>
      <c r="G38" s="54">
        <v>8</v>
      </c>
      <c r="H38" s="54">
        <v>3</v>
      </c>
      <c r="I38" s="53">
        <v>5</v>
      </c>
      <c r="J38" s="53"/>
      <c r="K38" s="26">
        <f t="shared" si="10"/>
        <v>40</v>
      </c>
      <c r="L38" s="54">
        <v>35</v>
      </c>
      <c r="M38" s="54">
        <v>0</v>
      </c>
      <c r="N38" s="21">
        <f t="shared" si="11"/>
        <v>35</v>
      </c>
      <c r="O38" s="22">
        <f t="shared" si="12"/>
        <v>1400</v>
      </c>
      <c r="P38" s="56">
        <v>9.4E-2</v>
      </c>
      <c r="Q38" s="56">
        <v>0.124</v>
      </c>
      <c r="R38" s="112">
        <f t="shared" si="13"/>
        <v>14000</v>
      </c>
      <c r="S38" s="112">
        <f t="shared" si="14"/>
        <v>1316</v>
      </c>
      <c r="T38" s="112">
        <f t="shared" si="15"/>
        <v>1736</v>
      </c>
      <c r="U38" s="112">
        <f t="shared" si="16"/>
        <v>17052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 t="s">
        <v>121</v>
      </c>
      <c r="C39" s="101">
        <v>8.25</v>
      </c>
      <c r="D39" s="54">
        <v>8</v>
      </c>
      <c r="E39" s="54"/>
      <c r="F39" s="54">
        <v>8</v>
      </c>
      <c r="G39" s="54"/>
      <c r="H39" s="54">
        <v>8</v>
      </c>
      <c r="I39" s="53"/>
      <c r="J39" s="53"/>
      <c r="K39" s="26">
        <f t="shared" si="10"/>
        <v>24</v>
      </c>
      <c r="L39" s="54">
        <v>47</v>
      </c>
      <c r="M39" s="54">
        <v>2</v>
      </c>
      <c r="N39" s="21">
        <f t="shared" si="11"/>
        <v>49</v>
      </c>
      <c r="O39" s="22">
        <f t="shared" si="12"/>
        <v>1176</v>
      </c>
      <c r="P39" s="56">
        <v>9.4E-2</v>
      </c>
      <c r="Q39" s="56">
        <v>0</v>
      </c>
      <c r="R39" s="112">
        <f t="shared" si="13"/>
        <v>9702</v>
      </c>
      <c r="S39" s="112">
        <f t="shared" si="14"/>
        <v>911.98800000000006</v>
      </c>
      <c r="T39" s="112">
        <f t="shared" si="15"/>
        <v>0</v>
      </c>
      <c r="U39" s="112">
        <f t="shared" si="16"/>
        <v>10613.987999999999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 t="s">
        <v>121</v>
      </c>
      <c r="C40" s="101">
        <v>9.43</v>
      </c>
      <c r="D40" s="53">
        <v>8</v>
      </c>
      <c r="E40" s="53"/>
      <c r="F40" s="53">
        <v>8</v>
      </c>
      <c r="G40" s="53">
        <v>8</v>
      </c>
      <c r="H40" s="53">
        <v>8</v>
      </c>
      <c r="I40" s="53">
        <v>5</v>
      </c>
      <c r="J40" s="53"/>
      <c r="K40" s="26">
        <f t="shared" si="10"/>
        <v>37</v>
      </c>
      <c r="L40" s="54">
        <v>35</v>
      </c>
      <c r="M40" s="54">
        <v>2</v>
      </c>
      <c r="N40" s="21">
        <f t="shared" si="11"/>
        <v>37</v>
      </c>
      <c r="O40" s="22">
        <f t="shared" si="12"/>
        <v>1369</v>
      </c>
      <c r="P40" s="56">
        <v>9.4E-2</v>
      </c>
      <c r="Q40" s="56">
        <v>0.124</v>
      </c>
      <c r="R40" s="112">
        <f t="shared" si="13"/>
        <v>12909.67</v>
      </c>
      <c r="S40" s="112">
        <f t="shared" si="14"/>
        <v>1213.5089800000001</v>
      </c>
      <c r="T40" s="112">
        <f t="shared" si="15"/>
        <v>1600.79908</v>
      </c>
      <c r="U40" s="112">
        <f t="shared" si="16"/>
        <v>15723.978060000001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 t="s">
        <v>122</v>
      </c>
      <c r="C41" s="101">
        <v>13.02</v>
      </c>
      <c r="D41" s="53">
        <v>8</v>
      </c>
      <c r="E41" s="53">
        <v>8</v>
      </c>
      <c r="F41" s="53">
        <v>8</v>
      </c>
      <c r="G41" s="53">
        <v>8</v>
      </c>
      <c r="H41" s="53">
        <v>8</v>
      </c>
      <c r="I41" s="53"/>
      <c r="J41" s="53"/>
      <c r="K41" s="26">
        <f t="shared" si="10"/>
        <v>40</v>
      </c>
      <c r="L41" s="54">
        <v>47</v>
      </c>
      <c r="M41" s="54">
        <v>3</v>
      </c>
      <c r="N41" s="21">
        <f t="shared" si="11"/>
        <v>50</v>
      </c>
      <c r="O41" s="22">
        <f t="shared" si="12"/>
        <v>2000</v>
      </c>
      <c r="P41" s="56">
        <v>9.4E-2</v>
      </c>
      <c r="Q41" s="56">
        <v>0.124</v>
      </c>
      <c r="R41" s="112">
        <f t="shared" si="13"/>
        <v>26040</v>
      </c>
      <c r="S41" s="112">
        <f t="shared" si="14"/>
        <v>2447.7600000000002</v>
      </c>
      <c r="T41" s="112">
        <f t="shared" si="15"/>
        <v>3228.96</v>
      </c>
      <c r="U41" s="112">
        <f t="shared" si="16"/>
        <v>31716.720000000001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 t="s">
        <v>122</v>
      </c>
      <c r="C42" s="101">
        <v>13.67</v>
      </c>
      <c r="D42" s="53">
        <v>8</v>
      </c>
      <c r="E42" s="53">
        <v>8</v>
      </c>
      <c r="F42" s="53">
        <v>8</v>
      </c>
      <c r="G42" s="53">
        <v>8</v>
      </c>
      <c r="H42" s="53"/>
      <c r="I42" s="53">
        <v>8</v>
      </c>
      <c r="J42" s="53"/>
      <c r="K42" s="26">
        <f t="shared" si="10"/>
        <v>40</v>
      </c>
      <c r="L42" s="54">
        <v>47</v>
      </c>
      <c r="M42" s="54">
        <v>3</v>
      </c>
      <c r="N42" s="21">
        <f t="shared" si="11"/>
        <v>50</v>
      </c>
      <c r="O42" s="22">
        <f t="shared" si="12"/>
        <v>2000</v>
      </c>
      <c r="P42" s="56">
        <v>9.4E-2</v>
      </c>
      <c r="Q42" s="56">
        <v>0.124</v>
      </c>
      <c r="R42" s="112">
        <f t="shared" si="13"/>
        <v>27340</v>
      </c>
      <c r="S42" s="112">
        <f t="shared" si="14"/>
        <v>2569.96</v>
      </c>
      <c r="T42" s="112">
        <f t="shared" si="15"/>
        <v>3390.16</v>
      </c>
      <c r="U42" s="112">
        <f t="shared" si="16"/>
        <v>33300.120000000003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 t="s">
        <v>122</v>
      </c>
      <c r="C43" s="101">
        <v>13</v>
      </c>
      <c r="D43" s="53">
        <v>8</v>
      </c>
      <c r="E43" s="53">
        <v>8</v>
      </c>
      <c r="F43" s="53">
        <v>8</v>
      </c>
      <c r="G43" s="53">
        <v>8</v>
      </c>
      <c r="H43" s="53">
        <v>8</v>
      </c>
      <c r="I43" s="53"/>
      <c r="J43" s="53"/>
      <c r="K43" s="26">
        <f t="shared" si="10"/>
        <v>40</v>
      </c>
      <c r="L43" s="54">
        <v>47</v>
      </c>
      <c r="M43" s="54">
        <v>3</v>
      </c>
      <c r="N43" s="21">
        <f t="shared" si="11"/>
        <v>50</v>
      </c>
      <c r="O43" s="22">
        <f t="shared" si="12"/>
        <v>2000</v>
      </c>
      <c r="P43" s="56">
        <v>9.4E-2</v>
      </c>
      <c r="Q43" s="56">
        <v>0.124</v>
      </c>
      <c r="R43" s="112">
        <f t="shared" si="13"/>
        <v>26000</v>
      </c>
      <c r="S43" s="112">
        <f t="shared" si="14"/>
        <v>2444</v>
      </c>
      <c r="T43" s="112">
        <f t="shared" si="15"/>
        <v>3224</v>
      </c>
      <c r="U43" s="112">
        <f t="shared" si="16"/>
        <v>31668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W44" s="115"/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111</v>
      </c>
      <c r="E67" s="62">
        <f t="shared" si="18"/>
        <v>92</v>
      </c>
      <c r="F67" s="62">
        <f t="shared" si="18"/>
        <v>111</v>
      </c>
      <c r="G67" s="62">
        <f t="shared" si="18"/>
        <v>97</v>
      </c>
      <c r="H67" s="62">
        <f t="shared" si="18"/>
        <v>97</v>
      </c>
      <c r="I67" s="62">
        <f t="shared" si="18"/>
        <v>46</v>
      </c>
      <c r="J67" s="62">
        <f t="shared" si="18"/>
        <v>0</v>
      </c>
      <c r="K67" s="62">
        <f t="shared" si="18"/>
        <v>554</v>
      </c>
      <c r="L67" s="62">
        <f t="shared" si="18"/>
        <v>692</v>
      </c>
      <c r="M67" s="62">
        <f t="shared" si="18"/>
        <v>16</v>
      </c>
      <c r="N67" s="62">
        <f t="shared" si="18"/>
        <v>708</v>
      </c>
      <c r="O67" s="62">
        <f t="shared" si="18"/>
        <v>22840</v>
      </c>
      <c r="P67" s="63"/>
      <c r="Q67" s="64"/>
      <c r="R67" s="114">
        <f>SUM(R27:R66)</f>
        <v>235577.27000000002</v>
      </c>
      <c r="S67" s="114">
        <f>SUM(S27:S66)</f>
        <v>22144.26338</v>
      </c>
      <c r="T67" s="114">
        <f>SUM(T27:T66)</f>
        <v>13179.91908</v>
      </c>
      <c r="U67" s="114">
        <f>SUM(U27:U66)</f>
        <v>270901.45246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121</v>
      </c>
      <c r="C73" s="101">
        <v>8.56</v>
      </c>
      <c r="D73" s="53">
        <v>8</v>
      </c>
      <c r="E73" s="53">
        <v>8</v>
      </c>
      <c r="F73" s="53"/>
      <c r="G73" s="53">
        <v>8</v>
      </c>
      <c r="H73" s="53">
        <v>0</v>
      </c>
      <c r="I73" s="53">
        <v>6</v>
      </c>
      <c r="J73" s="53"/>
      <c r="K73" s="26">
        <v>15</v>
      </c>
      <c r="L73" s="54">
        <v>25</v>
      </c>
      <c r="M73" s="54">
        <v>0</v>
      </c>
      <c r="N73" s="21">
        <f t="shared" si="20"/>
        <v>25</v>
      </c>
      <c r="O73" s="22">
        <f t="shared" si="21"/>
        <v>375</v>
      </c>
      <c r="P73" s="56">
        <v>9.4E-2</v>
      </c>
      <c r="Q73" s="56">
        <v>0</v>
      </c>
      <c r="R73" s="112">
        <f t="shared" si="22"/>
        <v>3210</v>
      </c>
      <c r="S73" s="112">
        <f t="shared" si="23"/>
        <v>301.74</v>
      </c>
      <c r="T73" s="112">
        <f t="shared" si="24"/>
        <v>0</v>
      </c>
      <c r="U73" s="112">
        <f t="shared" si="25"/>
        <v>3511.74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121</v>
      </c>
      <c r="C74" s="101">
        <v>8.25</v>
      </c>
      <c r="D74" s="53">
        <v>8</v>
      </c>
      <c r="E74" s="53"/>
      <c r="F74" s="53"/>
      <c r="G74" s="53">
        <v>8</v>
      </c>
      <c r="H74" s="53"/>
      <c r="I74" s="53">
        <v>3</v>
      </c>
      <c r="J74" s="53"/>
      <c r="K74" s="26">
        <v>15</v>
      </c>
      <c r="L74" s="54">
        <v>25</v>
      </c>
      <c r="M74" s="54">
        <v>0</v>
      </c>
      <c r="N74" s="21">
        <f t="shared" si="20"/>
        <v>25</v>
      </c>
      <c r="O74" s="22">
        <f t="shared" si="21"/>
        <v>375</v>
      </c>
      <c r="P74" s="56">
        <v>9.4E-2</v>
      </c>
      <c r="Q74" s="56">
        <v>0</v>
      </c>
      <c r="R74" s="112">
        <f t="shared" si="22"/>
        <v>3093.75</v>
      </c>
      <c r="S74" s="112">
        <f t="shared" si="23"/>
        <v>290.8125</v>
      </c>
      <c r="T74" s="112">
        <f t="shared" si="24"/>
        <v>0</v>
      </c>
      <c r="U74" s="112">
        <f t="shared" si="25"/>
        <v>3384.5625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121</v>
      </c>
      <c r="C75" s="101">
        <v>8.25</v>
      </c>
      <c r="D75" s="53">
        <v>8</v>
      </c>
      <c r="E75" s="53"/>
      <c r="F75" s="53">
        <v>8</v>
      </c>
      <c r="G75" s="53"/>
      <c r="H75" s="53"/>
      <c r="I75" s="53">
        <v>5</v>
      </c>
      <c r="J75" s="53"/>
      <c r="K75" s="26">
        <v>15</v>
      </c>
      <c r="L75" s="54">
        <v>25</v>
      </c>
      <c r="M75" s="54">
        <v>0</v>
      </c>
      <c r="N75" s="21">
        <f t="shared" si="20"/>
        <v>25</v>
      </c>
      <c r="O75" s="22">
        <f t="shared" si="21"/>
        <v>375</v>
      </c>
      <c r="P75" s="56">
        <v>9.4E-2</v>
      </c>
      <c r="Q75" s="56">
        <v>0</v>
      </c>
      <c r="R75" s="112">
        <f t="shared" si="22"/>
        <v>3093.75</v>
      </c>
      <c r="S75" s="112">
        <f t="shared" si="23"/>
        <v>290.8125</v>
      </c>
      <c r="T75" s="112">
        <f t="shared" si="24"/>
        <v>0</v>
      </c>
      <c r="U75" s="112">
        <f t="shared" si="25"/>
        <v>3384.5625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121</v>
      </c>
      <c r="C76" s="101">
        <v>8.26</v>
      </c>
      <c r="D76" s="53">
        <v>5</v>
      </c>
      <c r="E76" s="53">
        <v>5</v>
      </c>
      <c r="F76" s="53">
        <v>5</v>
      </c>
      <c r="G76" s="53">
        <v>5</v>
      </c>
      <c r="H76" s="53">
        <v>5</v>
      </c>
      <c r="I76" s="53"/>
      <c r="J76" s="53"/>
      <c r="K76" s="26">
        <v>15</v>
      </c>
      <c r="L76" s="54">
        <v>25</v>
      </c>
      <c r="M76" s="54">
        <v>0</v>
      </c>
      <c r="N76" s="21">
        <f t="shared" si="20"/>
        <v>25</v>
      </c>
      <c r="O76" s="22">
        <f t="shared" si="21"/>
        <v>375</v>
      </c>
      <c r="P76" s="56">
        <v>9.4E-2</v>
      </c>
      <c r="Q76" s="56">
        <v>0</v>
      </c>
      <c r="R76" s="112">
        <f t="shared" si="22"/>
        <v>3097.5</v>
      </c>
      <c r="S76" s="112">
        <f t="shared" si="23"/>
        <v>291.16500000000002</v>
      </c>
      <c r="T76" s="112">
        <f t="shared" si="24"/>
        <v>0</v>
      </c>
      <c r="U76" s="112">
        <f t="shared" si="25"/>
        <v>3388.665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121</v>
      </c>
      <c r="C77" s="101">
        <v>8.25</v>
      </c>
      <c r="D77" s="53">
        <v>5</v>
      </c>
      <c r="E77" s="53">
        <v>5</v>
      </c>
      <c r="F77" s="53"/>
      <c r="G77" s="53">
        <v>5</v>
      </c>
      <c r="H77" s="53"/>
      <c r="I77" s="53"/>
      <c r="J77" s="53"/>
      <c r="K77" s="26">
        <v>15</v>
      </c>
      <c r="L77" s="54">
        <v>25</v>
      </c>
      <c r="M77" s="54">
        <v>0</v>
      </c>
      <c r="N77" s="21">
        <f t="shared" si="20"/>
        <v>25</v>
      </c>
      <c r="O77" s="22">
        <f t="shared" si="21"/>
        <v>375</v>
      </c>
      <c r="P77" s="56">
        <v>9.4E-2</v>
      </c>
      <c r="Q77" s="56">
        <v>0</v>
      </c>
      <c r="R77" s="112">
        <f t="shared" si="22"/>
        <v>3093.75</v>
      </c>
      <c r="S77" s="112">
        <f t="shared" si="23"/>
        <v>290.8125</v>
      </c>
      <c r="T77" s="112">
        <f t="shared" si="24"/>
        <v>0</v>
      </c>
      <c r="U77" s="112">
        <f t="shared" si="25"/>
        <v>3384.5625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121</v>
      </c>
      <c r="C78" s="101">
        <v>8.5</v>
      </c>
      <c r="D78" s="53"/>
      <c r="E78" s="53">
        <v>5</v>
      </c>
      <c r="F78" s="53">
        <v>5</v>
      </c>
      <c r="G78" s="53">
        <v>5</v>
      </c>
      <c r="H78" s="53">
        <v>5</v>
      </c>
      <c r="I78" s="53"/>
      <c r="J78" s="53"/>
      <c r="K78" s="26">
        <v>15</v>
      </c>
      <c r="L78" s="54">
        <v>25</v>
      </c>
      <c r="M78" s="54">
        <v>4</v>
      </c>
      <c r="N78" s="21">
        <f t="shared" si="20"/>
        <v>29</v>
      </c>
      <c r="O78" s="22">
        <f t="shared" si="21"/>
        <v>435</v>
      </c>
      <c r="P78" s="56">
        <v>9.4E-2</v>
      </c>
      <c r="Q78" s="56">
        <v>0</v>
      </c>
      <c r="R78" s="112">
        <f t="shared" si="22"/>
        <v>3697.5</v>
      </c>
      <c r="S78" s="112">
        <f t="shared" si="23"/>
        <v>347.565</v>
      </c>
      <c r="T78" s="112">
        <f t="shared" si="24"/>
        <v>0</v>
      </c>
      <c r="U78" s="112">
        <f t="shared" si="25"/>
        <v>4045.0650000000001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121</v>
      </c>
      <c r="C79" s="101">
        <v>8.25</v>
      </c>
      <c r="D79" s="53"/>
      <c r="E79" s="53">
        <v>5</v>
      </c>
      <c r="F79" s="53">
        <v>5</v>
      </c>
      <c r="G79" s="53"/>
      <c r="H79" s="53"/>
      <c r="I79" s="53">
        <v>5</v>
      </c>
      <c r="J79" s="53"/>
      <c r="K79" s="26">
        <v>15</v>
      </c>
      <c r="L79" s="54">
        <v>25</v>
      </c>
      <c r="M79" s="54">
        <v>0</v>
      </c>
      <c r="N79" s="21">
        <f t="shared" si="20"/>
        <v>25</v>
      </c>
      <c r="O79" s="22">
        <f t="shared" si="21"/>
        <v>375</v>
      </c>
      <c r="P79" s="56">
        <v>9.4E-2</v>
      </c>
      <c r="Q79" s="56">
        <v>0</v>
      </c>
      <c r="R79" s="112">
        <f t="shared" si="22"/>
        <v>3093.75</v>
      </c>
      <c r="S79" s="112">
        <f t="shared" si="23"/>
        <v>290.8125</v>
      </c>
      <c r="T79" s="112">
        <f t="shared" si="24"/>
        <v>0</v>
      </c>
      <c r="U79" s="112">
        <f t="shared" si="25"/>
        <v>3384.5625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121</v>
      </c>
      <c r="C80" s="101">
        <v>8.25</v>
      </c>
      <c r="D80" s="53">
        <v>5</v>
      </c>
      <c r="E80" s="53">
        <v>5</v>
      </c>
      <c r="F80" s="53"/>
      <c r="G80" s="53">
        <v>5</v>
      </c>
      <c r="H80" s="53">
        <v>5</v>
      </c>
      <c r="I80" s="53">
        <v>5</v>
      </c>
      <c r="J80" s="53"/>
      <c r="K80" s="26">
        <v>15</v>
      </c>
      <c r="L80" s="54">
        <v>25</v>
      </c>
      <c r="M80" s="54">
        <v>0</v>
      </c>
      <c r="N80" s="21">
        <f t="shared" si="20"/>
        <v>25</v>
      </c>
      <c r="O80" s="22">
        <f t="shared" si="21"/>
        <v>375</v>
      </c>
      <c r="P80" s="56">
        <v>9.4E-2</v>
      </c>
      <c r="Q80" s="56">
        <v>0</v>
      </c>
      <c r="R80" s="112">
        <f t="shared" si="22"/>
        <v>3093.75</v>
      </c>
      <c r="S80" s="112">
        <f t="shared" si="23"/>
        <v>290.8125</v>
      </c>
      <c r="T80" s="112">
        <f t="shared" si="24"/>
        <v>0</v>
      </c>
      <c r="U80" s="112">
        <f t="shared" si="25"/>
        <v>3384.5625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121</v>
      </c>
      <c r="C81" s="101">
        <v>8.25</v>
      </c>
      <c r="D81" s="53">
        <v>4</v>
      </c>
      <c r="E81" s="53">
        <v>4</v>
      </c>
      <c r="F81" s="53">
        <v>4</v>
      </c>
      <c r="G81" s="53">
        <v>4</v>
      </c>
      <c r="H81" s="53">
        <v>4</v>
      </c>
      <c r="I81" s="53">
        <v>4</v>
      </c>
      <c r="J81" s="53"/>
      <c r="K81" s="26">
        <v>15</v>
      </c>
      <c r="L81" s="54">
        <v>25</v>
      </c>
      <c r="M81" s="54">
        <v>0</v>
      </c>
      <c r="N81" s="21">
        <f t="shared" si="20"/>
        <v>25</v>
      </c>
      <c r="O81" s="22">
        <f t="shared" si="21"/>
        <v>375</v>
      </c>
      <c r="P81" s="56">
        <v>9.4E-2</v>
      </c>
      <c r="Q81" s="56">
        <v>0</v>
      </c>
      <c r="R81" s="112">
        <f t="shared" si="22"/>
        <v>3093.75</v>
      </c>
      <c r="S81" s="112">
        <f t="shared" si="23"/>
        <v>290.8125</v>
      </c>
      <c r="T81" s="112">
        <f t="shared" si="24"/>
        <v>0</v>
      </c>
      <c r="U81" s="112">
        <f t="shared" si="25"/>
        <v>3384.5625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121</v>
      </c>
      <c r="C82" s="101">
        <v>9.89</v>
      </c>
      <c r="D82" s="53"/>
      <c r="E82" s="53">
        <v>8</v>
      </c>
      <c r="F82" s="53">
        <v>8</v>
      </c>
      <c r="G82" s="53">
        <v>8</v>
      </c>
      <c r="H82" s="53">
        <v>8</v>
      </c>
      <c r="I82" s="53"/>
      <c r="J82" s="53"/>
      <c r="K82" s="26">
        <v>15</v>
      </c>
      <c r="L82" s="54">
        <v>25</v>
      </c>
      <c r="M82" s="54">
        <v>0</v>
      </c>
      <c r="N82" s="21">
        <f t="shared" si="20"/>
        <v>25</v>
      </c>
      <c r="O82" s="22">
        <f t="shared" si="21"/>
        <v>375</v>
      </c>
      <c r="P82" s="56">
        <v>9.4E-2</v>
      </c>
      <c r="Q82" s="56">
        <v>0</v>
      </c>
      <c r="R82" s="112">
        <f t="shared" si="22"/>
        <v>3708.75</v>
      </c>
      <c r="S82" s="112">
        <f t="shared" si="23"/>
        <v>348.6225</v>
      </c>
      <c r="T82" s="112">
        <f t="shared" si="24"/>
        <v>0</v>
      </c>
      <c r="U82" s="112">
        <f t="shared" si="25"/>
        <v>4057.3724999999999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 t="s">
        <v>121</v>
      </c>
      <c r="C83" s="101">
        <v>8.39</v>
      </c>
      <c r="D83" s="53">
        <v>3</v>
      </c>
      <c r="E83" s="53"/>
      <c r="F83" s="53">
        <v>3</v>
      </c>
      <c r="G83" s="53">
        <v>3</v>
      </c>
      <c r="H83" s="53">
        <v>5</v>
      </c>
      <c r="I83" s="53"/>
      <c r="J83" s="53"/>
      <c r="K83" s="26">
        <v>15</v>
      </c>
      <c r="L83" s="54">
        <v>25</v>
      </c>
      <c r="M83" s="54">
        <v>0</v>
      </c>
      <c r="N83" s="21">
        <f t="shared" si="20"/>
        <v>25</v>
      </c>
      <c r="O83" s="22">
        <f t="shared" si="21"/>
        <v>375</v>
      </c>
      <c r="P83" s="56">
        <v>9.4E-2</v>
      </c>
      <c r="Q83" s="56">
        <v>0</v>
      </c>
      <c r="R83" s="112">
        <f t="shared" si="22"/>
        <v>3146.25</v>
      </c>
      <c r="S83" s="112">
        <f t="shared" si="23"/>
        <v>295.7475</v>
      </c>
      <c r="T83" s="112">
        <f t="shared" si="24"/>
        <v>0</v>
      </c>
      <c r="U83" s="112">
        <f t="shared" si="25"/>
        <v>3441.9974999999999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 t="s">
        <v>121</v>
      </c>
      <c r="C84" s="101">
        <v>8.25</v>
      </c>
      <c r="D84" s="53"/>
      <c r="E84" s="53">
        <v>5</v>
      </c>
      <c r="F84" s="53">
        <v>5</v>
      </c>
      <c r="G84" s="53">
        <v>5</v>
      </c>
      <c r="H84" s="53">
        <v>5</v>
      </c>
      <c r="I84" s="53"/>
      <c r="J84" s="53"/>
      <c r="K84" s="26">
        <v>15</v>
      </c>
      <c r="L84" s="54">
        <v>25</v>
      </c>
      <c r="M84" s="54">
        <v>0</v>
      </c>
      <c r="N84" s="21">
        <f t="shared" si="20"/>
        <v>25</v>
      </c>
      <c r="O84" s="22">
        <f t="shared" si="21"/>
        <v>375</v>
      </c>
      <c r="P84" s="56">
        <v>9.4E-2</v>
      </c>
      <c r="Q84" s="56">
        <v>0</v>
      </c>
      <c r="R84" s="112">
        <f t="shared" si="22"/>
        <v>3093.75</v>
      </c>
      <c r="S84" s="112">
        <f t="shared" si="23"/>
        <v>290.8125</v>
      </c>
      <c r="T84" s="112">
        <f t="shared" si="24"/>
        <v>0</v>
      </c>
      <c r="U84" s="112">
        <f t="shared" si="25"/>
        <v>3384.5625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 t="s">
        <v>121</v>
      </c>
      <c r="C85" s="101">
        <v>8.25</v>
      </c>
      <c r="D85" s="53">
        <v>6</v>
      </c>
      <c r="E85" s="53"/>
      <c r="F85" s="53">
        <v>6</v>
      </c>
      <c r="G85" s="53">
        <v>6</v>
      </c>
      <c r="H85" s="53">
        <v>5</v>
      </c>
      <c r="I85" s="53"/>
      <c r="J85" s="53"/>
      <c r="K85" s="26">
        <v>15</v>
      </c>
      <c r="L85" s="54">
        <v>25</v>
      </c>
      <c r="M85" s="54">
        <v>0</v>
      </c>
      <c r="N85" s="21">
        <f t="shared" si="20"/>
        <v>25</v>
      </c>
      <c r="O85" s="22">
        <f t="shared" si="21"/>
        <v>375</v>
      </c>
      <c r="P85" s="56">
        <v>9.4E-2</v>
      </c>
      <c r="Q85" s="56">
        <v>0</v>
      </c>
      <c r="R85" s="112">
        <f t="shared" si="22"/>
        <v>3093.75</v>
      </c>
      <c r="S85" s="112">
        <f t="shared" si="23"/>
        <v>290.8125</v>
      </c>
      <c r="T85" s="112">
        <f t="shared" si="24"/>
        <v>0</v>
      </c>
      <c r="U85" s="112">
        <f t="shared" si="25"/>
        <v>3384.5625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 t="s">
        <v>121</v>
      </c>
      <c r="C86" s="101">
        <v>8.25</v>
      </c>
      <c r="D86" s="53"/>
      <c r="E86" s="53">
        <v>5</v>
      </c>
      <c r="F86" s="53">
        <v>5</v>
      </c>
      <c r="G86" s="53">
        <v>5</v>
      </c>
      <c r="H86" s="53">
        <v>5</v>
      </c>
      <c r="I86" s="53">
        <v>5</v>
      </c>
      <c r="J86" s="53"/>
      <c r="K86" s="26">
        <v>15</v>
      </c>
      <c r="L86" s="54">
        <v>25</v>
      </c>
      <c r="M86" s="54">
        <v>0</v>
      </c>
      <c r="N86" s="21">
        <f t="shared" si="20"/>
        <v>25</v>
      </c>
      <c r="O86" s="22">
        <f t="shared" si="21"/>
        <v>375</v>
      </c>
      <c r="P86" s="56">
        <v>9.4E-2</v>
      </c>
      <c r="Q86" s="56">
        <v>0</v>
      </c>
      <c r="R86" s="112">
        <f t="shared" si="22"/>
        <v>3093.75</v>
      </c>
      <c r="S86" s="112">
        <f t="shared" si="23"/>
        <v>290.8125</v>
      </c>
      <c r="T86" s="112">
        <f t="shared" si="24"/>
        <v>0</v>
      </c>
      <c r="U86" s="112">
        <f t="shared" si="25"/>
        <v>3384.5625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 t="s">
        <v>121</v>
      </c>
      <c r="C87" s="101">
        <v>8.25</v>
      </c>
      <c r="D87" s="53"/>
      <c r="E87" s="53">
        <v>5</v>
      </c>
      <c r="F87" s="53">
        <v>5</v>
      </c>
      <c r="G87" s="53">
        <v>5</v>
      </c>
      <c r="H87" s="53">
        <v>5</v>
      </c>
      <c r="I87" s="53">
        <v>6</v>
      </c>
      <c r="J87" s="53"/>
      <c r="K87" s="26">
        <v>15</v>
      </c>
      <c r="L87" s="54">
        <v>25</v>
      </c>
      <c r="M87" s="54">
        <v>0</v>
      </c>
      <c r="N87" s="21">
        <f t="shared" si="20"/>
        <v>25</v>
      </c>
      <c r="O87" s="22">
        <f t="shared" si="21"/>
        <v>375</v>
      </c>
      <c r="P87" s="56">
        <v>9.4E-2</v>
      </c>
      <c r="Q87" s="56">
        <v>0</v>
      </c>
      <c r="R87" s="112">
        <f t="shared" si="22"/>
        <v>3093.75</v>
      </c>
      <c r="S87" s="112">
        <f t="shared" si="23"/>
        <v>290.8125</v>
      </c>
      <c r="T87" s="112">
        <f t="shared" si="24"/>
        <v>0</v>
      </c>
      <c r="U87" s="112">
        <f t="shared" si="25"/>
        <v>3384.5625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 t="s">
        <v>121</v>
      </c>
      <c r="C88" s="101">
        <v>8.25</v>
      </c>
      <c r="D88" s="53">
        <v>5</v>
      </c>
      <c r="E88" s="53">
        <v>5</v>
      </c>
      <c r="F88" s="53"/>
      <c r="G88" s="53">
        <v>5</v>
      </c>
      <c r="H88" s="53">
        <v>5</v>
      </c>
      <c r="I88" s="53">
        <v>5</v>
      </c>
      <c r="J88" s="53"/>
      <c r="K88" s="26">
        <v>15</v>
      </c>
      <c r="L88" s="54">
        <v>25</v>
      </c>
      <c r="M88" s="54">
        <v>0</v>
      </c>
      <c r="N88" s="21">
        <f t="shared" si="20"/>
        <v>25</v>
      </c>
      <c r="O88" s="22">
        <f t="shared" si="21"/>
        <v>375</v>
      </c>
      <c r="P88" s="56">
        <v>9.4E-2</v>
      </c>
      <c r="Q88" s="56">
        <v>0</v>
      </c>
      <c r="R88" s="112">
        <f t="shared" si="22"/>
        <v>3093.75</v>
      </c>
      <c r="S88" s="112">
        <f t="shared" si="23"/>
        <v>290.8125</v>
      </c>
      <c r="T88" s="112">
        <f t="shared" si="24"/>
        <v>0</v>
      </c>
      <c r="U88" s="112">
        <f t="shared" si="25"/>
        <v>3384.5625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 t="s">
        <v>121</v>
      </c>
      <c r="C89" s="101">
        <v>8.25</v>
      </c>
      <c r="D89" s="53">
        <v>5</v>
      </c>
      <c r="E89" s="53">
        <v>5</v>
      </c>
      <c r="F89" s="53">
        <v>5</v>
      </c>
      <c r="G89" s="53">
        <v>5</v>
      </c>
      <c r="H89" s="53">
        <v>5</v>
      </c>
      <c r="I89" s="53"/>
      <c r="J89" s="53"/>
      <c r="K89" s="26">
        <v>15</v>
      </c>
      <c r="L89" s="54">
        <v>25</v>
      </c>
      <c r="M89" s="54">
        <v>0</v>
      </c>
      <c r="N89" s="21">
        <f t="shared" si="20"/>
        <v>25</v>
      </c>
      <c r="O89" s="22">
        <f t="shared" si="21"/>
        <v>375</v>
      </c>
      <c r="P89" s="56">
        <v>9.4E-2</v>
      </c>
      <c r="Q89" s="56">
        <v>0</v>
      </c>
      <c r="R89" s="112">
        <f t="shared" si="22"/>
        <v>3093.75</v>
      </c>
      <c r="S89" s="112">
        <f t="shared" si="23"/>
        <v>290.8125</v>
      </c>
      <c r="T89" s="112">
        <f t="shared" si="24"/>
        <v>0</v>
      </c>
      <c r="U89" s="112">
        <f t="shared" si="25"/>
        <v>3384.5625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>
        <v>0</v>
      </c>
      <c r="Q90" s="56">
        <v>0</v>
      </c>
      <c r="R90" s="112">
        <v>0</v>
      </c>
      <c r="S90" s="112"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62</v>
      </c>
      <c r="E113" s="62">
        <f t="shared" si="27"/>
        <v>70</v>
      </c>
      <c r="F113" s="62">
        <f t="shared" si="27"/>
        <v>64</v>
      </c>
      <c r="G113" s="62">
        <f t="shared" si="27"/>
        <v>82</v>
      </c>
      <c r="H113" s="62">
        <f t="shared" si="27"/>
        <v>62</v>
      </c>
      <c r="I113" s="62">
        <f t="shared" si="27"/>
        <v>44</v>
      </c>
      <c r="J113" s="62">
        <f t="shared" si="27"/>
        <v>0</v>
      </c>
      <c r="K113" s="62">
        <f t="shared" si="27"/>
        <v>255</v>
      </c>
      <c r="L113" s="62">
        <f t="shared" si="27"/>
        <v>425</v>
      </c>
      <c r="M113" s="62">
        <f t="shared" si="27"/>
        <v>4</v>
      </c>
      <c r="N113" s="62">
        <f t="shared" si="27"/>
        <v>429</v>
      </c>
      <c r="O113" s="62">
        <f t="shared" si="27"/>
        <v>6435</v>
      </c>
      <c r="P113" s="63"/>
      <c r="Q113" s="64"/>
      <c r="R113" s="114">
        <f>SUM(R73:R112)</f>
        <v>53985</v>
      </c>
      <c r="S113" s="114">
        <f>SUM(S73:S112)</f>
        <v>5074.59</v>
      </c>
      <c r="T113" s="114">
        <f>SUM(T73:T112)</f>
        <v>0</v>
      </c>
      <c r="U113" s="114">
        <f>SUM(U73:U112)</f>
        <v>59059.59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181</v>
      </c>
      <c r="E115" s="62">
        <f t="shared" ref="E115:O115" si="28">E113+E67+E20</f>
        <v>170</v>
      </c>
      <c r="F115" s="62">
        <f t="shared" si="28"/>
        <v>183</v>
      </c>
      <c r="G115" s="62">
        <f t="shared" si="28"/>
        <v>187</v>
      </c>
      <c r="H115" s="62">
        <f t="shared" si="28"/>
        <v>167</v>
      </c>
      <c r="I115" s="62">
        <f t="shared" si="28"/>
        <v>90</v>
      </c>
      <c r="J115" s="62">
        <f t="shared" si="28"/>
        <v>0</v>
      </c>
      <c r="K115" s="62">
        <f t="shared" si="28"/>
        <v>849</v>
      </c>
      <c r="L115" s="62">
        <f t="shared" si="28"/>
        <v>1163</v>
      </c>
      <c r="M115" s="62">
        <f t="shared" si="28"/>
        <v>26</v>
      </c>
      <c r="N115" s="62">
        <f t="shared" si="28"/>
        <v>1189</v>
      </c>
      <c r="O115" s="62">
        <f t="shared" si="28"/>
        <v>31355</v>
      </c>
      <c r="P115" s="63"/>
      <c r="Q115" s="64"/>
      <c r="R115" s="114">
        <f t="shared" ref="R115:U115" si="29">R113+R67+R20</f>
        <v>336710.27</v>
      </c>
      <c r="S115" s="114">
        <f t="shared" si="29"/>
        <v>31650.765380000001</v>
      </c>
      <c r="T115" s="114">
        <f t="shared" si="29"/>
        <v>19026.271079999999</v>
      </c>
      <c r="U115" s="114">
        <f t="shared" si="29"/>
        <v>387387.30645999999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  <pageSetUpPr fitToPage="1"/>
  </sheetPr>
  <dimension ref="A1:AB578"/>
  <sheetViews>
    <sheetView topLeftCell="C1" zoomScaleNormal="100" workbookViewId="0" xr3:uid="{65FA3815-DCC1-5481-872F-D2879ED395ED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123</v>
      </c>
      <c r="K2" s="7"/>
      <c r="L2" s="8"/>
      <c r="M2" s="8"/>
      <c r="N2" s="8"/>
      <c r="P2" s="3"/>
      <c r="Q2" s="39" t="s">
        <v>4</v>
      </c>
      <c r="S2" s="69" t="s">
        <v>124</v>
      </c>
      <c r="T2" s="5"/>
      <c r="U2" s="5" t="s">
        <v>125</v>
      </c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124</v>
      </c>
      <c r="T3" s="9"/>
      <c r="U3" s="5" t="s">
        <v>125</v>
      </c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126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127</v>
      </c>
      <c r="C5" s="5"/>
      <c r="P5" s="3"/>
      <c r="Q5" s="39" t="s">
        <v>13</v>
      </c>
      <c r="R5" s="1"/>
      <c r="S5" s="69" t="s">
        <v>126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16.14</v>
      </c>
      <c r="D27" s="54">
        <v>9</v>
      </c>
      <c r="E27" s="54">
        <v>9</v>
      </c>
      <c r="F27" s="54">
        <v>9</v>
      </c>
      <c r="G27" s="54">
        <v>9</v>
      </c>
      <c r="H27" s="54">
        <v>4</v>
      </c>
      <c r="I27" s="54"/>
      <c r="J27" s="54"/>
      <c r="K27" s="26">
        <f t="shared" si="10"/>
        <v>40</v>
      </c>
      <c r="L27" s="54">
        <v>50</v>
      </c>
      <c r="M27" s="54">
        <v>2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33571.200000000004</v>
      </c>
      <c r="S27" s="112">
        <f t="shared" si="14"/>
        <v>3155.6928000000003</v>
      </c>
      <c r="T27" s="112">
        <f t="shared" si="15"/>
        <v>4162.8288000000002</v>
      </c>
      <c r="U27" s="112">
        <f t="shared" si="16"/>
        <v>40889.721600000004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128</v>
      </c>
      <c r="C28" s="101">
        <v>9.27</v>
      </c>
      <c r="D28" s="54">
        <v>8</v>
      </c>
      <c r="E28" s="54">
        <v>7.5</v>
      </c>
      <c r="F28" s="54">
        <v>7.5</v>
      </c>
      <c r="G28" s="54">
        <v>7.5</v>
      </c>
      <c r="H28" s="54">
        <v>9.5</v>
      </c>
      <c r="I28" s="54"/>
      <c r="J28" s="54"/>
      <c r="K28" s="26">
        <f t="shared" si="10"/>
        <v>40</v>
      </c>
      <c r="L28" s="54">
        <v>46</v>
      </c>
      <c r="M28" s="54">
        <v>2</v>
      </c>
      <c r="N28" s="21">
        <f t="shared" si="11"/>
        <v>48</v>
      </c>
      <c r="O28" s="22">
        <f t="shared" si="12"/>
        <v>1920</v>
      </c>
      <c r="P28" s="56">
        <v>9.4E-2</v>
      </c>
      <c r="Q28" s="56">
        <v>0.124</v>
      </c>
      <c r="R28" s="112">
        <f t="shared" si="13"/>
        <v>17798.399999999998</v>
      </c>
      <c r="S28" s="112">
        <f t="shared" si="14"/>
        <v>1673.0495999999998</v>
      </c>
      <c r="T28" s="112">
        <f t="shared" si="15"/>
        <v>2207.0015999999996</v>
      </c>
      <c r="U28" s="112">
        <f t="shared" si="16"/>
        <v>21678.451199999996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129</v>
      </c>
      <c r="C29" s="101">
        <v>10.61</v>
      </c>
      <c r="D29" s="53">
        <v>8.5</v>
      </c>
      <c r="E29" s="53">
        <v>7.5</v>
      </c>
      <c r="F29" s="53">
        <v>7.5</v>
      </c>
      <c r="G29" s="53">
        <v>7.5</v>
      </c>
      <c r="H29" s="53">
        <v>7.5</v>
      </c>
      <c r="I29" s="53"/>
      <c r="J29" s="53"/>
      <c r="K29" s="26">
        <f t="shared" si="10"/>
        <v>38.5</v>
      </c>
      <c r="L29" s="54">
        <v>46</v>
      </c>
      <c r="M29" s="54">
        <v>2</v>
      </c>
      <c r="N29" s="21">
        <f t="shared" si="11"/>
        <v>48</v>
      </c>
      <c r="O29" s="22">
        <f t="shared" si="12"/>
        <v>1848</v>
      </c>
      <c r="P29" s="56">
        <v>9.4E-2</v>
      </c>
      <c r="Q29" s="56">
        <v>0.124</v>
      </c>
      <c r="R29" s="112">
        <f t="shared" si="13"/>
        <v>19607.28</v>
      </c>
      <c r="S29" s="112">
        <f t="shared" si="14"/>
        <v>1843.0843199999999</v>
      </c>
      <c r="T29" s="112">
        <f t="shared" si="15"/>
        <v>2431.3027199999997</v>
      </c>
      <c r="U29" s="112">
        <f t="shared" si="16"/>
        <v>23881.66704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58</v>
      </c>
      <c r="C30" s="101">
        <v>11.08</v>
      </c>
      <c r="D30" s="53">
        <v>8.5</v>
      </c>
      <c r="E30" s="53">
        <v>7.5</v>
      </c>
      <c r="F30" s="53">
        <v>7.5</v>
      </c>
      <c r="G30" s="53">
        <v>7.5</v>
      </c>
      <c r="H30" s="53">
        <v>7.5</v>
      </c>
      <c r="I30" s="53"/>
      <c r="J30" s="53"/>
      <c r="K30" s="26">
        <f t="shared" si="10"/>
        <v>38.5</v>
      </c>
      <c r="L30" s="54">
        <v>46</v>
      </c>
      <c r="M30" s="54">
        <v>3</v>
      </c>
      <c r="N30" s="21">
        <f t="shared" si="11"/>
        <v>49</v>
      </c>
      <c r="O30" s="22">
        <f t="shared" si="12"/>
        <v>1886.5</v>
      </c>
      <c r="P30" s="56">
        <v>9.4E-2</v>
      </c>
      <c r="Q30" s="56">
        <v>0.124</v>
      </c>
      <c r="R30" s="112">
        <f t="shared" si="13"/>
        <v>20902.420000000002</v>
      </c>
      <c r="S30" s="112">
        <f t="shared" si="14"/>
        <v>1964.8274800000002</v>
      </c>
      <c r="T30" s="112">
        <f t="shared" si="15"/>
        <v>2591.9000800000003</v>
      </c>
      <c r="U30" s="112">
        <f t="shared" si="16"/>
        <v>25459.147560000001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/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/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/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/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/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/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34</v>
      </c>
      <c r="E67" s="62">
        <f t="shared" si="18"/>
        <v>31.5</v>
      </c>
      <c r="F67" s="62">
        <f t="shared" si="18"/>
        <v>31.5</v>
      </c>
      <c r="G67" s="62">
        <f t="shared" si="18"/>
        <v>31.5</v>
      </c>
      <c r="H67" s="62">
        <f t="shared" si="18"/>
        <v>28.5</v>
      </c>
      <c r="I67" s="62">
        <f t="shared" si="18"/>
        <v>0</v>
      </c>
      <c r="J67" s="62">
        <f t="shared" si="18"/>
        <v>0</v>
      </c>
      <c r="K67" s="62">
        <f t="shared" si="18"/>
        <v>157</v>
      </c>
      <c r="L67" s="62">
        <f t="shared" si="18"/>
        <v>188</v>
      </c>
      <c r="M67" s="62">
        <f t="shared" si="18"/>
        <v>9</v>
      </c>
      <c r="N67" s="62">
        <f t="shared" si="18"/>
        <v>197</v>
      </c>
      <c r="O67" s="62">
        <f t="shared" si="18"/>
        <v>7734.5</v>
      </c>
      <c r="P67" s="63"/>
      <c r="Q67" s="64"/>
      <c r="R67" s="114">
        <f>SUM(R27:R66)</f>
        <v>91879.3</v>
      </c>
      <c r="S67" s="114">
        <f>SUM(S27:S66)</f>
        <v>8636.6542000000009</v>
      </c>
      <c r="T67" s="114">
        <f>SUM(T27:T66)</f>
        <v>11393.033199999998</v>
      </c>
      <c r="U67" s="114">
        <f>SUM(U27:U66)</f>
        <v>111908.9874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0.35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2620.7999999999997</v>
      </c>
      <c r="U72" s="111">
        <f t="shared" ref="U72:U112" si="25">T72+S72+R72</f>
        <v>10745.279999999999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1">
        <v>8.25</v>
      </c>
      <c r="D73" s="53">
        <v>3</v>
      </c>
      <c r="E73" s="53">
        <v>3</v>
      </c>
      <c r="F73" s="53">
        <v>3</v>
      </c>
      <c r="G73" s="53">
        <v>3</v>
      </c>
      <c r="H73" s="53">
        <v>1.5</v>
      </c>
      <c r="I73" s="53"/>
      <c r="J73" s="53"/>
      <c r="K73" s="26">
        <f t="shared" si="19"/>
        <v>13.5</v>
      </c>
      <c r="L73" s="54">
        <v>29</v>
      </c>
      <c r="M73" s="54"/>
      <c r="N73" s="21">
        <f t="shared" si="20"/>
        <v>29</v>
      </c>
      <c r="O73" s="22">
        <f t="shared" si="21"/>
        <v>391.5</v>
      </c>
      <c r="P73" s="56">
        <v>9.4E-2</v>
      </c>
      <c r="Q73" s="56">
        <v>0.124</v>
      </c>
      <c r="R73" s="112">
        <f t="shared" si="22"/>
        <v>3229.875</v>
      </c>
      <c r="S73" s="112">
        <f t="shared" si="23"/>
        <v>303.60825</v>
      </c>
      <c r="T73" s="112">
        <f t="shared" si="24"/>
        <v>400.50450000000001</v>
      </c>
      <c r="U73" s="112">
        <f t="shared" si="25"/>
        <v>3933.9877500000002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101">
        <v>8.25</v>
      </c>
      <c r="D74" s="53">
        <v>4</v>
      </c>
      <c r="E74" s="53">
        <v>4</v>
      </c>
      <c r="F74" s="53">
        <v>4</v>
      </c>
      <c r="G74" s="53">
        <v>4</v>
      </c>
      <c r="H74" s="53">
        <v>4</v>
      </c>
      <c r="I74" s="53"/>
      <c r="J74" s="53"/>
      <c r="K74" s="26">
        <f t="shared" si="19"/>
        <v>20</v>
      </c>
      <c r="L74" s="54">
        <v>29</v>
      </c>
      <c r="M74" s="54"/>
      <c r="N74" s="21">
        <f t="shared" si="20"/>
        <v>29</v>
      </c>
      <c r="O74" s="22">
        <f t="shared" si="21"/>
        <v>580</v>
      </c>
      <c r="P74" s="56">
        <v>9.4E-2</v>
      </c>
      <c r="Q74" s="56">
        <v>0.124</v>
      </c>
      <c r="R74" s="112">
        <f t="shared" si="22"/>
        <v>4785</v>
      </c>
      <c r="S74" s="112">
        <f t="shared" si="23"/>
        <v>449.79</v>
      </c>
      <c r="T74" s="112">
        <f t="shared" si="24"/>
        <v>593.34</v>
      </c>
      <c r="U74" s="112">
        <f t="shared" si="25"/>
        <v>5828.13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101">
        <v>8.5399999999999991</v>
      </c>
      <c r="D75" s="53">
        <v>8.5</v>
      </c>
      <c r="E75" s="53">
        <v>8.5</v>
      </c>
      <c r="F75" s="53">
        <v>8.5</v>
      </c>
      <c r="G75" s="53">
        <v>8.5</v>
      </c>
      <c r="H75" s="53">
        <v>5.5</v>
      </c>
      <c r="I75" s="53"/>
      <c r="J75" s="53"/>
      <c r="K75" s="26">
        <f t="shared" si="19"/>
        <v>39.5</v>
      </c>
      <c r="L75" s="54">
        <v>32</v>
      </c>
      <c r="M75" s="54"/>
      <c r="N75" s="21">
        <f t="shared" si="20"/>
        <v>32</v>
      </c>
      <c r="O75" s="22">
        <f t="shared" si="21"/>
        <v>1264</v>
      </c>
      <c r="P75" s="56">
        <v>9.4E-2</v>
      </c>
      <c r="Q75" s="56">
        <v>0.124</v>
      </c>
      <c r="R75" s="112">
        <f t="shared" si="22"/>
        <v>10794.56</v>
      </c>
      <c r="S75" s="112">
        <f t="shared" si="23"/>
        <v>1014.68864</v>
      </c>
      <c r="T75" s="112">
        <f t="shared" si="24"/>
        <v>1338.5254399999999</v>
      </c>
      <c r="U75" s="112">
        <f t="shared" si="25"/>
        <v>13147.774079999999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101">
        <v>8.25</v>
      </c>
      <c r="D76" s="53">
        <v>8</v>
      </c>
      <c r="E76" s="53">
        <v>8</v>
      </c>
      <c r="F76" s="53">
        <v>8</v>
      </c>
      <c r="G76" s="53">
        <v>8</v>
      </c>
      <c r="H76" s="53">
        <v>6.5</v>
      </c>
      <c r="I76" s="53"/>
      <c r="J76" s="53"/>
      <c r="K76" s="26">
        <f t="shared" si="19"/>
        <v>38.5</v>
      </c>
      <c r="L76" s="54">
        <v>32</v>
      </c>
      <c r="M76" s="54"/>
      <c r="N76" s="21">
        <f t="shared" si="20"/>
        <v>32</v>
      </c>
      <c r="O76" s="22">
        <f t="shared" si="21"/>
        <v>1232</v>
      </c>
      <c r="P76" s="56">
        <v>9.4E-2</v>
      </c>
      <c r="Q76" s="56">
        <v>0.124</v>
      </c>
      <c r="R76" s="112">
        <f t="shared" si="22"/>
        <v>10164</v>
      </c>
      <c r="S76" s="112">
        <f t="shared" si="23"/>
        <v>955.41600000000005</v>
      </c>
      <c r="T76" s="112">
        <f t="shared" si="24"/>
        <v>1260.336</v>
      </c>
      <c r="U76" s="112">
        <f t="shared" si="25"/>
        <v>12379.752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101">
        <v>8.33</v>
      </c>
      <c r="D77" s="53">
        <v>7.5</v>
      </c>
      <c r="E77" s="53">
        <v>7.5</v>
      </c>
      <c r="F77" s="53">
        <v>7.5</v>
      </c>
      <c r="G77" s="53">
        <v>7.5</v>
      </c>
      <c r="H77" s="53">
        <v>8.5</v>
      </c>
      <c r="I77" s="53"/>
      <c r="J77" s="53"/>
      <c r="K77" s="26">
        <f t="shared" si="19"/>
        <v>38.5</v>
      </c>
      <c r="L77" s="54">
        <v>32</v>
      </c>
      <c r="M77" s="54"/>
      <c r="N77" s="21">
        <f t="shared" si="20"/>
        <v>32</v>
      </c>
      <c r="O77" s="22">
        <f t="shared" si="21"/>
        <v>1232</v>
      </c>
      <c r="P77" s="56">
        <v>9.4E-2</v>
      </c>
      <c r="Q77" s="56">
        <v>0.124</v>
      </c>
      <c r="R77" s="112">
        <f t="shared" si="22"/>
        <v>10262.56</v>
      </c>
      <c r="S77" s="112">
        <f t="shared" si="23"/>
        <v>964.68063999999993</v>
      </c>
      <c r="T77" s="112">
        <f t="shared" si="24"/>
        <v>1272.5574399999998</v>
      </c>
      <c r="U77" s="112">
        <f t="shared" si="25"/>
        <v>12499.798079999999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101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31</v>
      </c>
      <c r="E113" s="62">
        <f t="shared" si="27"/>
        <v>31</v>
      </c>
      <c r="F113" s="62">
        <f t="shared" si="27"/>
        <v>31</v>
      </c>
      <c r="G113" s="62">
        <f t="shared" si="27"/>
        <v>31</v>
      </c>
      <c r="H113" s="62">
        <f t="shared" si="27"/>
        <v>26</v>
      </c>
      <c r="I113" s="62">
        <f t="shared" si="27"/>
        <v>0</v>
      </c>
      <c r="J113" s="62">
        <f t="shared" si="27"/>
        <v>0</v>
      </c>
      <c r="K113" s="62">
        <f t="shared" si="27"/>
        <v>150</v>
      </c>
      <c r="L113" s="62">
        <f t="shared" si="27"/>
        <v>154</v>
      </c>
      <c r="M113" s="62">
        <f t="shared" si="27"/>
        <v>0</v>
      </c>
      <c r="N113" s="62">
        <f t="shared" si="27"/>
        <v>154</v>
      </c>
      <c r="O113" s="62">
        <f t="shared" si="27"/>
        <v>4699.5</v>
      </c>
      <c r="P113" s="63"/>
      <c r="Q113" s="64"/>
      <c r="R113" s="114">
        <f>SUM(R73:R112)</f>
        <v>39235.994999999995</v>
      </c>
      <c r="S113" s="114">
        <f>SUM(S73:S112)</f>
        <v>3688.1835300000002</v>
      </c>
      <c r="T113" s="114">
        <f>SUM(T73:T112)</f>
        <v>4865.2633799999994</v>
      </c>
      <c r="U113" s="114">
        <f>SUM(U73:U112)</f>
        <v>47789.441910000001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65</v>
      </c>
      <c r="E115" s="62">
        <f t="shared" ref="E115:O115" si="28">E113+E67+E20</f>
        <v>62.5</v>
      </c>
      <c r="F115" s="62">
        <f t="shared" si="28"/>
        <v>62.5</v>
      </c>
      <c r="G115" s="62">
        <f t="shared" si="28"/>
        <v>62.5</v>
      </c>
      <c r="H115" s="62">
        <f t="shared" si="28"/>
        <v>54.5</v>
      </c>
      <c r="I115" s="62">
        <f t="shared" si="28"/>
        <v>0</v>
      </c>
      <c r="J115" s="62">
        <f t="shared" si="28"/>
        <v>0</v>
      </c>
      <c r="K115" s="62">
        <f t="shared" si="28"/>
        <v>307</v>
      </c>
      <c r="L115" s="62">
        <f t="shared" si="28"/>
        <v>342</v>
      </c>
      <c r="M115" s="62">
        <f t="shared" si="28"/>
        <v>9</v>
      </c>
      <c r="N115" s="62">
        <f t="shared" si="28"/>
        <v>351</v>
      </c>
      <c r="O115" s="62">
        <f t="shared" si="28"/>
        <v>12434</v>
      </c>
      <c r="P115" s="63"/>
      <c r="Q115" s="64"/>
      <c r="R115" s="114">
        <f t="shared" ref="R115:U115" si="29">R113+R67+R20</f>
        <v>131115.29499999998</v>
      </c>
      <c r="S115" s="114">
        <f t="shared" si="29"/>
        <v>12324.837730000001</v>
      </c>
      <c r="T115" s="114">
        <f t="shared" si="29"/>
        <v>16258.296579999998</v>
      </c>
      <c r="U115" s="114">
        <f t="shared" si="29"/>
        <v>159698.42931000001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  <pageSetUpPr fitToPage="1"/>
  </sheetPr>
  <dimension ref="A1:AB578"/>
  <sheetViews>
    <sheetView topLeftCell="D1" zoomScaleNormal="100" workbookViewId="0" xr3:uid="{FF0BDA26-1AD6-5648-BD9A-E01AA4DDCA7C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7.710937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130</v>
      </c>
      <c r="K2" s="7"/>
      <c r="L2" s="8"/>
      <c r="M2" s="8"/>
      <c r="N2" s="8"/>
      <c r="P2" s="3"/>
      <c r="Q2" s="39" t="s">
        <v>4</v>
      </c>
      <c r="S2" s="69" t="s">
        <v>131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131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41" t="s">
        <v>132</v>
      </c>
      <c r="T4" s="142" t="s">
        <v>133</v>
      </c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41" t="s">
        <v>134</v>
      </c>
      <c r="T5" s="142" t="s">
        <v>133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61</v>
      </c>
      <c r="C27" s="101">
        <v>13.5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43</v>
      </c>
      <c r="M27" s="54">
        <v>3</v>
      </c>
      <c r="N27" s="21">
        <f t="shared" si="11"/>
        <v>46</v>
      </c>
      <c r="O27" s="22">
        <f t="shared" si="12"/>
        <v>1840</v>
      </c>
      <c r="P27" s="56">
        <v>9.4E-2</v>
      </c>
      <c r="Q27" s="56">
        <v>0.124</v>
      </c>
      <c r="R27" s="112">
        <f t="shared" si="13"/>
        <v>24840</v>
      </c>
      <c r="S27" s="112">
        <f t="shared" si="14"/>
        <v>2334.96</v>
      </c>
      <c r="T27" s="112">
        <f t="shared" si="15"/>
        <v>3080.16</v>
      </c>
      <c r="U27" s="112">
        <f t="shared" si="16"/>
        <v>30255.119999999999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135</v>
      </c>
      <c r="C28" s="101">
        <v>10.82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43</v>
      </c>
      <c r="M28" s="54">
        <v>3</v>
      </c>
      <c r="N28" s="21">
        <f t="shared" si="11"/>
        <v>46</v>
      </c>
      <c r="O28" s="22">
        <f t="shared" si="12"/>
        <v>1840</v>
      </c>
      <c r="P28" s="56">
        <v>9.4E-2</v>
      </c>
      <c r="Q28" s="56">
        <v>0.124</v>
      </c>
      <c r="R28" s="112">
        <f t="shared" si="13"/>
        <v>19908.8</v>
      </c>
      <c r="S28" s="112">
        <f t="shared" si="14"/>
        <v>1871.4271999999999</v>
      </c>
      <c r="T28" s="112">
        <f t="shared" si="15"/>
        <v>2468.6911999999998</v>
      </c>
      <c r="U28" s="112">
        <f t="shared" si="16"/>
        <v>24248.918399999999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16</v>
      </c>
      <c r="E67" s="62">
        <f t="shared" si="18"/>
        <v>16</v>
      </c>
      <c r="F67" s="62">
        <f t="shared" si="18"/>
        <v>16</v>
      </c>
      <c r="G67" s="62">
        <f t="shared" si="18"/>
        <v>16</v>
      </c>
      <c r="H67" s="62">
        <f t="shared" si="18"/>
        <v>16</v>
      </c>
      <c r="I67" s="62">
        <f t="shared" si="18"/>
        <v>0</v>
      </c>
      <c r="J67" s="62">
        <f t="shared" si="18"/>
        <v>0</v>
      </c>
      <c r="K67" s="62">
        <f t="shared" si="18"/>
        <v>80</v>
      </c>
      <c r="L67" s="62">
        <f t="shared" si="18"/>
        <v>86</v>
      </c>
      <c r="M67" s="62">
        <f t="shared" si="18"/>
        <v>6</v>
      </c>
      <c r="N67" s="62">
        <f t="shared" si="18"/>
        <v>92</v>
      </c>
      <c r="O67" s="62">
        <f t="shared" si="18"/>
        <v>3680</v>
      </c>
      <c r="P67" s="63"/>
      <c r="Q67" s="64"/>
      <c r="R67" s="114">
        <f>SUM(R27:R66)</f>
        <v>44748.800000000003</v>
      </c>
      <c r="S67" s="114">
        <f>SUM(S27:S66)</f>
        <v>4206.3872000000001</v>
      </c>
      <c r="T67" s="114">
        <f>SUM(T27:T66)</f>
        <v>5548.8511999999992</v>
      </c>
      <c r="U67" s="114">
        <f>SUM(U27:U66)</f>
        <v>54504.038399999998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60</v>
      </c>
      <c r="C73" s="106">
        <v>8.25</v>
      </c>
      <c r="D73" s="54">
        <v>6</v>
      </c>
      <c r="E73" s="54">
        <v>6</v>
      </c>
      <c r="F73" s="54">
        <v>6</v>
      </c>
      <c r="G73" s="54">
        <v>6</v>
      </c>
      <c r="H73" s="54">
        <v>6</v>
      </c>
      <c r="I73" s="54"/>
      <c r="J73" s="54"/>
      <c r="K73" s="26">
        <f t="shared" si="19"/>
        <v>30</v>
      </c>
      <c r="L73" s="54">
        <v>43</v>
      </c>
      <c r="M73" s="54"/>
      <c r="N73" s="21">
        <f t="shared" si="20"/>
        <v>43</v>
      </c>
      <c r="O73" s="22">
        <f t="shared" si="21"/>
        <v>1290</v>
      </c>
      <c r="P73" s="56">
        <v>9.4E-2</v>
      </c>
      <c r="Q73" s="56">
        <v>0</v>
      </c>
      <c r="R73" s="112">
        <f t="shared" si="22"/>
        <v>10642.5</v>
      </c>
      <c r="S73" s="112">
        <f t="shared" si="23"/>
        <v>1000.395</v>
      </c>
      <c r="T73" s="112">
        <f t="shared" si="24"/>
        <v>0</v>
      </c>
      <c r="U73" s="112">
        <f t="shared" si="25"/>
        <v>11642.895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60</v>
      </c>
      <c r="C74" s="106">
        <v>8.25</v>
      </c>
      <c r="D74" s="54">
        <v>6</v>
      </c>
      <c r="E74" s="54">
        <v>6</v>
      </c>
      <c r="F74" s="54">
        <v>6</v>
      </c>
      <c r="G74" s="54">
        <v>6</v>
      </c>
      <c r="H74" s="54">
        <v>6</v>
      </c>
      <c r="I74" s="54"/>
      <c r="J74" s="54"/>
      <c r="K74" s="26">
        <f t="shared" si="19"/>
        <v>30</v>
      </c>
      <c r="L74" s="54">
        <v>43</v>
      </c>
      <c r="M74" s="54"/>
      <c r="N74" s="21">
        <f t="shared" si="20"/>
        <v>43</v>
      </c>
      <c r="O74" s="22">
        <f t="shared" si="21"/>
        <v>1290</v>
      </c>
      <c r="P74" s="56">
        <v>9.4E-2</v>
      </c>
      <c r="Q74" s="56">
        <v>0</v>
      </c>
      <c r="R74" s="112">
        <f t="shared" si="22"/>
        <v>10642.5</v>
      </c>
      <c r="S74" s="112">
        <f t="shared" si="23"/>
        <v>1000.395</v>
      </c>
      <c r="T74" s="112">
        <f t="shared" si="24"/>
        <v>0</v>
      </c>
      <c r="U74" s="112">
        <f t="shared" si="25"/>
        <v>11642.895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60</v>
      </c>
      <c r="C75" s="106">
        <v>8.25</v>
      </c>
      <c r="D75" s="53">
        <v>4</v>
      </c>
      <c r="E75" s="53">
        <v>4</v>
      </c>
      <c r="F75" s="53">
        <v>4</v>
      </c>
      <c r="G75" s="53">
        <v>4</v>
      </c>
      <c r="H75" s="53">
        <v>4</v>
      </c>
      <c r="I75" s="53"/>
      <c r="J75" s="53"/>
      <c r="K75" s="26">
        <f t="shared" si="19"/>
        <v>20</v>
      </c>
      <c r="L75" s="54">
        <v>43</v>
      </c>
      <c r="M75" s="54"/>
      <c r="N75" s="21">
        <f t="shared" si="20"/>
        <v>43</v>
      </c>
      <c r="O75" s="22">
        <f t="shared" si="21"/>
        <v>860</v>
      </c>
      <c r="P75" s="56">
        <v>9.4E-2</v>
      </c>
      <c r="Q75" s="56">
        <v>0</v>
      </c>
      <c r="R75" s="112">
        <f t="shared" si="22"/>
        <v>7095</v>
      </c>
      <c r="S75" s="112">
        <f t="shared" si="23"/>
        <v>666.93</v>
      </c>
      <c r="T75" s="112">
        <f t="shared" si="24"/>
        <v>0</v>
      </c>
      <c r="U75" s="112">
        <f t="shared" si="25"/>
        <v>7761.93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106">
        <v>8.25</v>
      </c>
      <c r="D76" s="53">
        <v>4</v>
      </c>
      <c r="E76" s="53">
        <v>4</v>
      </c>
      <c r="F76" s="53">
        <v>4</v>
      </c>
      <c r="G76" s="53">
        <v>4</v>
      </c>
      <c r="H76" s="53">
        <v>4</v>
      </c>
      <c r="I76" s="53"/>
      <c r="J76" s="53"/>
      <c r="K76" s="26">
        <f t="shared" si="19"/>
        <v>20</v>
      </c>
      <c r="L76" s="54">
        <v>43</v>
      </c>
      <c r="M76" s="54"/>
      <c r="N76" s="21">
        <f t="shared" si="20"/>
        <v>43</v>
      </c>
      <c r="O76" s="22">
        <f t="shared" si="21"/>
        <v>860</v>
      </c>
      <c r="P76" s="56">
        <v>9.4E-2</v>
      </c>
      <c r="Q76" s="56">
        <v>0</v>
      </c>
      <c r="R76" s="112">
        <f t="shared" si="22"/>
        <v>7095</v>
      </c>
      <c r="S76" s="112">
        <f t="shared" si="23"/>
        <v>666.93</v>
      </c>
      <c r="T76" s="112">
        <f t="shared" si="24"/>
        <v>0</v>
      </c>
      <c r="U76" s="112">
        <f t="shared" si="25"/>
        <v>7761.93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106">
        <v>8.25</v>
      </c>
      <c r="D77" s="53">
        <v>4</v>
      </c>
      <c r="E77" s="53">
        <v>4</v>
      </c>
      <c r="F77" s="53">
        <v>4</v>
      </c>
      <c r="G77" s="53">
        <v>4</v>
      </c>
      <c r="H77" s="53">
        <v>4</v>
      </c>
      <c r="I77" s="53"/>
      <c r="J77" s="53"/>
      <c r="K77" s="26">
        <f t="shared" si="19"/>
        <v>20</v>
      </c>
      <c r="L77" s="54">
        <v>43</v>
      </c>
      <c r="M77" s="54"/>
      <c r="N77" s="21">
        <f t="shared" si="20"/>
        <v>43</v>
      </c>
      <c r="O77" s="22">
        <f t="shared" si="21"/>
        <v>860</v>
      </c>
      <c r="P77" s="56">
        <v>9.4E-2</v>
      </c>
      <c r="Q77" s="56">
        <v>0</v>
      </c>
      <c r="R77" s="112">
        <f t="shared" si="22"/>
        <v>7095</v>
      </c>
      <c r="S77" s="112">
        <f t="shared" si="23"/>
        <v>666.93</v>
      </c>
      <c r="T77" s="112">
        <f t="shared" si="24"/>
        <v>0</v>
      </c>
      <c r="U77" s="112">
        <f t="shared" si="25"/>
        <v>7761.93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106">
        <v>8.25</v>
      </c>
      <c r="D78" s="53">
        <v>4</v>
      </c>
      <c r="E78" s="53">
        <v>4</v>
      </c>
      <c r="F78" s="53">
        <v>4</v>
      </c>
      <c r="G78" s="53">
        <v>4</v>
      </c>
      <c r="H78" s="53">
        <v>4</v>
      </c>
      <c r="I78" s="53"/>
      <c r="J78" s="53"/>
      <c r="K78" s="26">
        <f t="shared" si="19"/>
        <v>20</v>
      </c>
      <c r="L78" s="54">
        <v>43</v>
      </c>
      <c r="M78" s="54"/>
      <c r="N78" s="21">
        <f t="shared" si="20"/>
        <v>43</v>
      </c>
      <c r="O78" s="22">
        <f t="shared" si="21"/>
        <v>860</v>
      </c>
      <c r="P78" s="56">
        <v>9.4E-2</v>
      </c>
      <c r="Q78" s="56">
        <v>0</v>
      </c>
      <c r="R78" s="112">
        <f t="shared" si="22"/>
        <v>7095</v>
      </c>
      <c r="S78" s="112">
        <f t="shared" si="23"/>
        <v>666.93</v>
      </c>
      <c r="T78" s="112">
        <f t="shared" si="24"/>
        <v>0</v>
      </c>
      <c r="U78" s="112">
        <f t="shared" si="25"/>
        <v>7761.93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106">
        <v>8.25</v>
      </c>
      <c r="D79" s="53">
        <v>4</v>
      </c>
      <c r="E79" s="53">
        <v>4</v>
      </c>
      <c r="F79" s="53">
        <v>4</v>
      </c>
      <c r="G79" s="53">
        <v>4</v>
      </c>
      <c r="H79" s="53">
        <v>4</v>
      </c>
      <c r="I79" s="53"/>
      <c r="J79" s="53"/>
      <c r="K79" s="26">
        <f t="shared" si="19"/>
        <v>20</v>
      </c>
      <c r="L79" s="54">
        <v>43</v>
      </c>
      <c r="M79" s="54"/>
      <c r="N79" s="21">
        <f t="shared" si="20"/>
        <v>43</v>
      </c>
      <c r="O79" s="22">
        <f t="shared" si="21"/>
        <v>860</v>
      </c>
      <c r="P79" s="56">
        <v>9.4E-2</v>
      </c>
      <c r="Q79" s="56">
        <v>0</v>
      </c>
      <c r="R79" s="112">
        <f t="shared" si="22"/>
        <v>7095</v>
      </c>
      <c r="S79" s="112">
        <f t="shared" si="23"/>
        <v>666.93</v>
      </c>
      <c r="T79" s="112">
        <f t="shared" si="24"/>
        <v>0</v>
      </c>
      <c r="U79" s="112">
        <f t="shared" si="25"/>
        <v>7761.93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56</v>
      </c>
      <c r="C80" s="106">
        <v>8.25</v>
      </c>
      <c r="D80" s="53">
        <v>4</v>
      </c>
      <c r="E80" s="53">
        <v>4</v>
      </c>
      <c r="F80" s="53">
        <v>4</v>
      </c>
      <c r="G80" s="53">
        <v>4</v>
      </c>
      <c r="H80" s="53">
        <v>4</v>
      </c>
      <c r="I80" s="53"/>
      <c r="J80" s="53"/>
      <c r="K80" s="26">
        <f t="shared" si="19"/>
        <v>20</v>
      </c>
      <c r="L80" s="54">
        <v>43</v>
      </c>
      <c r="M80" s="54"/>
      <c r="N80" s="21">
        <f t="shared" si="20"/>
        <v>43</v>
      </c>
      <c r="O80" s="22">
        <f t="shared" si="21"/>
        <v>860</v>
      </c>
      <c r="P80" s="56">
        <v>9.4E-2</v>
      </c>
      <c r="Q80" s="56">
        <v>0</v>
      </c>
      <c r="R80" s="112">
        <f t="shared" si="22"/>
        <v>7095</v>
      </c>
      <c r="S80" s="112">
        <f t="shared" si="23"/>
        <v>666.93</v>
      </c>
      <c r="T80" s="112">
        <f t="shared" si="24"/>
        <v>0</v>
      </c>
      <c r="U80" s="112">
        <f t="shared" si="25"/>
        <v>7761.93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56</v>
      </c>
      <c r="C81" s="106">
        <v>8.25</v>
      </c>
      <c r="D81" s="53">
        <v>4</v>
      </c>
      <c r="E81" s="53">
        <v>4</v>
      </c>
      <c r="F81" s="53">
        <v>4</v>
      </c>
      <c r="G81" s="53">
        <v>4</v>
      </c>
      <c r="H81" s="53">
        <v>4</v>
      </c>
      <c r="I81" s="53"/>
      <c r="J81" s="53"/>
      <c r="K81" s="26">
        <f t="shared" si="19"/>
        <v>20</v>
      </c>
      <c r="L81" s="54">
        <v>43</v>
      </c>
      <c r="M81" s="54"/>
      <c r="N81" s="21">
        <f t="shared" si="20"/>
        <v>43</v>
      </c>
      <c r="O81" s="22">
        <f t="shared" si="21"/>
        <v>860</v>
      </c>
      <c r="P81" s="56">
        <v>9.4E-2</v>
      </c>
      <c r="Q81" s="56">
        <v>0</v>
      </c>
      <c r="R81" s="112">
        <f t="shared" si="22"/>
        <v>7095</v>
      </c>
      <c r="S81" s="112">
        <f t="shared" si="23"/>
        <v>666.93</v>
      </c>
      <c r="T81" s="112">
        <f t="shared" si="24"/>
        <v>0</v>
      </c>
      <c r="U81" s="112">
        <f t="shared" si="25"/>
        <v>7761.93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56</v>
      </c>
      <c r="C82" s="106">
        <v>8.25</v>
      </c>
      <c r="D82" s="53">
        <v>6</v>
      </c>
      <c r="E82" s="53"/>
      <c r="F82" s="53">
        <v>6</v>
      </c>
      <c r="G82" s="53"/>
      <c r="H82" s="53">
        <v>6</v>
      </c>
      <c r="I82" s="53"/>
      <c r="J82" s="53"/>
      <c r="K82" s="26">
        <f t="shared" si="19"/>
        <v>18</v>
      </c>
      <c r="L82" s="54">
        <v>43</v>
      </c>
      <c r="M82" s="54"/>
      <c r="N82" s="21">
        <f t="shared" si="20"/>
        <v>43</v>
      </c>
      <c r="O82" s="22">
        <f t="shared" si="21"/>
        <v>774</v>
      </c>
      <c r="P82" s="56">
        <v>9.4E-2</v>
      </c>
      <c r="Q82" s="56">
        <v>0</v>
      </c>
      <c r="R82" s="112">
        <f t="shared" si="22"/>
        <v>6385.5</v>
      </c>
      <c r="S82" s="112">
        <f t="shared" si="23"/>
        <v>600.23699999999997</v>
      </c>
      <c r="T82" s="112">
        <f t="shared" si="24"/>
        <v>0</v>
      </c>
      <c r="U82" s="112">
        <f t="shared" si="25"/>
        <v>6985.7370000000001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 t="s">
        <v>56</v>
      </c>
      <c r="C83" s="106">
        <v>8.25</v>
      </c>
      <c r="D83" s="53"/>
      <c r="E83" s="53">
        <v>6</v>
      </c>
      <c r="F83" s="53"/>
      <c r="G83" s="53">
        <v>6</v>
      </c>
      <c r="H83" s="53"/>
      <c r="I83" s="53"/>
      <c r="J83" s="53"/>
      <c r="K83" s="26">
        <f t="shared" si="19"/>
        <v>12</v>
      </c>
      <c r="L83" s="54">
        <v>43</v>
      </c>
      <c r="M83" s="54"/>
      <c r="N83" s="21">
        <f t="shared" si="20"/>
        <v>43</v>
      </c>
      <c r="O83" s="22">
        <f t="shared" si="21"/>
        <v>516</v>
      </c>
      <c r="P83" s="56">
        <v>9.4E-2</v>
      </c>
      <c r="Q83" s="56">
        <v>0</v>
      </c>
      <c r="R83" s="112">
        <f t="shared" si="22"/>
        <v>4257</v>
      </c>
      <c r="S83" s="112">
        <f t="shared" si="23"/>
        <v>400.15800000000002</v>
      </c>
      <c r="T83" s="112">
        <f t="shared" si="24"/>
        <v>0</v>
      </c>
      <c r="U83" s="112">
        <f t="shared" si="25"/>
        <v>4657.1580000000004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46</v>
      </c>
      <c r="E113" s="62">
        <f t="shared" si="27"/>
        <v>46</v>
      </c>
      <c r="F113" s="62">
        <f t="shared" si="27"/>
        <v>46</v>
      </c>
      <c r="G113" s="62">
        <f t="shared" si="27"/>
        <v>46</v>
      </c>
      <c r="H113" s="62">
        <f t="shared" si="27"/>
        <v>46</v>
      </c>
      <c r="I113" s="62">
        <f t="shared" si="27"/>
        <v>0</v>
      </c>
      <c r="J113" s="62">
        <f t="shared" si="27"/>
        <v>0</v>
      </c>
      <c r="K113" s="62">
        <f t="shared" si="27"/>
        <v>230</v>
      </c>
      <c r="L113" s="62">
        <f t="shared" si="27"/>
        <v>473</v>
      </c>
      <c r="M113" s="62">
        <f t="shared" si="27"/>
        <v>0</v>
      </c>
      <c r="N113" s="62">
        <f t="shared" si="27"/>
        <v>473</v>
      </c>
      <c r="O113" s="62">
        <f t="shared" si="27"/>
        <v>9890</v>
      </c>
      <c r="P113" s="63"/>
      <c r="Q113" s="64"/>
      <c r="R113" s="114">
        <f>SUM(R73:R112)</f>
        <v>81592.5</v>
      </c>
      <c r="S113" s="114">
        <f>SUM(S73:S112)</f>
        <v>7669.6950000000006</v>
      </c>
      <c r="T113" s="114">
        <f>SUM(T73:T112)</f>
        <v>0</v>
      </c>
      <c r="U113" s="114">
        <f>SUM(U73:U112)</f>
        <v>89262.194999999978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62</v>
      </c>
      <c r="E115" s="62">
        <f t="shared" ref="E115:O115" si="28">E113+E67+E20</f>
        <v>62</v>
      </c>
      <c r="F115" s="62">
        <f t="shared" si="28"/>
        <v>62</v>
      </c>
      <c r="G115" s="62">
        <f t="shared" si="28"/>
        <v>62</v>
      </c>
      <c r="H115" s="62">
        <f t="shared" si="28"/>
        <v>62</v>
      </c>
      <c r="I115" s="62">
        <f t="shared" si="28"/>
        <v>0</v>
      </c>
      <c r="J115" s="62">
        <f t="shared" si="28"/>
        <v>0</v>
      </c>
      <c r="K115" s="62">
        <f t="shared" si="28"/>
        <v>310</v>
      </c>
      <c r="L115" s="62">
        <f t="shared" si="28"/>
        <v>559</v>
      </c>
      <c r="M115" s="62">
        <f t="shared" si="28"/>
        <v>6</v>
      </c>
      <c r="N115" s="62">
        <f t="shared" si="28"/>
        <v>565</v>
      </c>
      <c r="O115" s="62">
        <f t="shared" si="28"/>
        <v>13570</v>
      </c>
      <c r="P115" s="63"/>
      <c r="Q115" s="64"/>
      <c r="R115" s="114">
        <f t="shared" ref="R115:U115" si="29">R113+R67+R20</f>
        <v>126341.3</v>
      </c>
      <c r="S115" s="114">
        <f t="shared" si="29"/>
        <v>11876.082200000001</v>
      </c>
      <c r="T115" s="114">
        <f t="shared" si="29"/>
        <v>5548.8511999999992</v>
      </c>
      <c r="U115" s="114">
        <f t="shared" si="29"/>
        <v>143766.23339999997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  <pageSetUpPr fitToPage="1"/>
  </sheetPr>
  <dimension ref="A1:AB578"/>
  <sheetViews>
    <sheetView topLeftCell="L1" zoomScaleNormal="100" workbookViewId="0" xr3:uid="{C67EF94B-0B3B-5838-830C-E3A509766221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4.5703125" style="4" customWidth="1"/>
    <col min="19" max="19" width="14" style="4" customWidth="1"/>
    <col min="20" max="20" width="14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136</v>
      </c>
      <c r="K2" s="7"/>
      <c r="L2" s="8"/>
      <c r="M2" s="8"/>
      <c r="N2" s="8"/>
      <c r="P2" s="3"/>
      <c r="Q2" s="39" t="s">
        <v>4</v>
      </c>
      <c r="S2" s="69" t="s">
        <v>137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137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138</v>
      </c>
      <c r="T4" s="5"/>
      <c r="U4" s="5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139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140</v>
      </c>
      <c r="C14" s="103">
        <v>54415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54415</v>
      </c>
      <c r="S14" s="112">
        <f t="shared" si="3"/>
        <v>5115.01</v>
      </c>
      <c r="T14" s="112">
        <f t="shared" si="4"/>
        <v>6747.46</v>
      </c>
      <c r="U14" s="112">
        <f t="shared" si="5"/>
        <v>66277.47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46</v>
      </c>
      <c r="M20" s="62">
        <f t="shared" si="8"/>
        <v>6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54415</v>
      </c>
      <c r="S20" s="114">
        <f t="shared" ref="S20:U20" si="9">SUM(S14:S19)</f>
        <v>5115.01</v>
      </c>
      <c r="T20" s="114">
        <f t="shared" si="9"/>
        <v>6747.46</v>
      </c>
      <c r="U20" s="114">
        <f t="shared" si="9"/>
        <v>66277.47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61</v>
      </c>
      <c r="C27" s="101">
        <v>13.46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41</v>
      </c>
      <c r="M27" s="54">
        <v>3</v>
      </c>
      <c r="N27" s="21">
        <f t="shared" si="11"/>
        <v>44</v>
      </c>
      <c r="O27" s="22">
        <f t="shared" si="12"/>
        <v>1760</v>
      </c>
      <c r="P27" s="56">
        <v>9.4E-2</v>
      </c>
      <c r="Q27" s="56">
        <v>0.124</v>
      </c>
      <c r="R27" s="112">
        <f t="shared" si="13"/>
        <v>23689.600000000002</v>
      </c>
      <c r="S27" s="112">
        <f t="shared" si="14"/>
        <v>2226.8224</v>
      </c>
      <c r="T27" s="112">
        <f t="shared" si="15"/>
        <v>2937.5104000000001</v>
      </c>
      <c r="U27" s="112">
        <f t="shared" si="16"/>
        <v>28853.932800000002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141</v>
      </c>
      <c r="C28" s="101">
        <v>12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41</v>
      </c>
      <c r="M28" s="54">
        <v>3</v>
      </c>
      <c r="N28" s="21">
        <f t="shared" si="11"/>
        <v>44</v>
      </c>
      <c r="O28" s="22">
        <f t="shared" si="12"/>
        <v>1760</v>
      </c>
      <c r="P28" s="56">
        <v>9.4E-2</v>
      </c>
      <c r="Q28" s="56">
        <v>0.124</v>
      </c>
      <c r="R28" s="112">
        <f t="shared" si="13"/>
        <v>21120</v>
      </c>
      <c r="S28" s="112">
        <f t="shared" si="14"/>
        <v>1985.28</v>
      </c>
      <c r="T28" s="112">
        <f t="shared" si="15"/>
        <v>2618.88</v>
      </c>
      <c r="U28" s="112">
        <f t="shared" si="16"/>
        <v>25724.16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57</v>
      </c>
      <c r="C29" s="101">
        <v>10.08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/>
      <c r="J29" s="53"/>
      <c r="K29" s="26">
        <f t="shared" si="10"/>
        <v>40</v>
      </c>
      <c r="L29" s="54">
        <v>41</v>
      </c>
      <c r="M29" s="54">
        <v>3</v>
      </c>
      <c r="N29" s="21">
        <f t="shared" si="11"/>
        <v>44</v>
      </c>
      <c r="O29" s="22">
        <f t="shared" si="12"/>
        <v>1760</v>
      </c>
      <c r="P29" s="56">
        <v>9.4E-2</v>
      </c>
      <c r="Q29" s="56">
        <v>0.124</v>
      </c>
      <c r="R29" s="112">
        <f t="shared" si="13"/>
        <v>17740.8</v>
      </c>
      <c r="S29" s="112">
        <f t="shared" si="14"/>
        <v>1667.6351999999999</v>
      </c>
      <c r="T29" s="112">
        <f t="shared" si="15"/>
        <v>2199.8591999999999</v>
      </c>
      <c r="U29" s="112">
        <f t="shared" si="16"/>
        <v>21608.294399999999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57</v>
      </c>
      <c r="C30" s="101">
        <v>8.25</v>
      </c>
      <c r="D30" s="53">
        <v>8</v>
      </c>
      <c r="E30" s="53">
        <v>8</v>
      </c>
      <c r="F30" s="53">
        <v>8</v>
      </c>
      <c r="G30" s="53">
        <v>8</v>
      </c>
      <c r="H30" s="53">
        <v>8</v>
      </c>
      <c r="I30" s="53"/>
      <c r="J30" s="53"/>
      <c r="K30" s="26">
        <f t="shared" si="10"/>
        <v>40</v>
      </c>
      <c r="L30" s="54">
        <v>41</v>
      </c>
      <c r="M30" s="54">
        <v>3</v>
      </c>
      <c r="N30" s="21">
        <f t="shared" si="11"/>
        <v>44</v>
      </c>
      <c r="O30" s="22">
        <f t="shared" si="12"/>
        <v>1760</v>
      </c>
      <c r="P30" s="56">
        <v>9.4E-2</v>
      </c>
      <c r="Q30" s="56">
        <v>0.124</v>
      </c>
      <c r="R30" s="112">
        <f t="shared" si="13"/>
        <v>14520</v>
      </c>
      <c r="S30" s="112">
        <f t="shared" si="14"/>
        <v>1364.88</v>
      </c>
      <c r="T30" s="112">
        <f t="shared" si="15"/>
        <v>1800.48</v>
      </c>
      <c r="U30" s="112">
        <f t="shared" si="16"/>
        <v>17685.36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142</v>
      </c>
      <c r="C31" s="101">
        <v>13.07</v>
      </c>
      <c r="D31" s="53">
        <v>8</v>
      </c>
      <c r="E31" s="53">
        <v>8</v>
      </c>
      <c r="F31" s="53">
        <v>8</v>
      </c>
      <c r="G31" s="53">
        <v>8</v>
      </c>
      <c r="H31" s="53">
        <v>8</v>
      </c>
      <c r="I31" s="53"/>
      <c r="J31" s="53"/>
      <c r="K31" s="26">
        <f t="shared" si="10"/>
        <v>40</v>
      </c>
      <c r="L31" s="54">
        <v>41</v>
      </c>
      <c r="M31" s="54">
        <v>3</v>
      </c>
      <c r="N31" s="21">
        <f t="shared" si="11"/>
        <v>44</v>
      </c>
      <c r="O31" s="22">
        <f t="shared" si="12"/>
        <v>1760</v>
      </c>
      <c r="P31" s="56">
        <v>9.4E-2</v>
      </c>
      <c r="Q31" s="56">
        <v>0.124</v>
      </c>
      <c r="R31" s="112">
        <f t="shared" si="13"/>
        <v>23003.200000000001</v>
      </c>
      <c r="S31" s="112">
        <f t="shared" si="14"/>
        <v>2162.3008</v>
      </c>
      <c r="T31" s="112">
        <f t="shared" si="15"/>
        <v>2852.3968</v>
      </c>
      <c r="U31" s="112">
        <f t="shared" si="16"/>
        <v>28017.8976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142</v>
      </c>
      <c r="C32" s="101">
        <v>10</v>
      </c>
      <c r="D32" s="53">
        <v>8</v>
      </c>
      <c r="E32" s="53">
        <v>8</v>
      </c>
      <c r="F32" s="53">
        <v>8</v>
      </c>
      <c r="G32" s="53">
        <v>8</v>
      </c>
      <c r="H32" s="53">
        <v>8</v>
      </c>
      <c r="I32" s="53"/>
      <c r="J32" s="53"/>
      <c r="K32" s="26">
        <f t="shared" si="10"/>
        <v>40</v>
      </c>
      <c r="L32" s="54">
        <v>41</v>
      </c>
      <c r="M32" s="54">
        <v>3</v>
      </c>
      <c r="N32" s="21">
        <f t="shared" si="11"/>
        <v>44</v>
      </c>
      <c r="O32" s="22">
        <f t="shared" si="12"/>
        <v>1760</v>
      </c>
      <c r="P32" s="56">
        <v>9.4E-2</v>
      </c>
      <c r="Q32" s="56">
        <v>0.124</v>
      </c>
      <c r="R32" s="112">
        <f t="shared" si="13"/>
        <v>17600</v>
      </c>
      <c r="S32" s="112">
        <f t="shared" si="14"/>
        <v>1654.4</v>
      </c>
      <c r="T32" s="112">
        <f t="shared" si="15"/>
        <v>2182.4</v>
      </c>
      <c r="U32" s="112">
        <f t="shared" si="16"/>
        <v>21436.799999999999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143</v>
      </c>
      <c r="C33" s="101">
        <v>10.96</v>
      </c>
      <c r="D33" s="53">
        <v>8</v>
      </c>
      <c r="E33" s="53">
        <v>8</v>
      </c>
      <c r="F33" s="53">
        <v>8</v>
      </c>
      <c r="G33" s="53">
        <v>8</v>
      </c>
      <c r="H33" s="53">
        <v>8</v>
      </c>
      <c r="I33" s="53"/>
      <c r="J33" s="53"/>
      <c r="K33" s="26">
        <f t="shared" si="10"/>
        <v>40</v>
      </c>
      <c r="L33" s="54">
        <v>41</v>
      </c>
      <c r="M33" s="54">
        <v>3</v>
      </c>
      <c r="N33" s="21">
        <f t="shared" si="11"/>
        <v>44</v>
      </c>
      <c r="O33" s="22">
        <f t="shared" si="12"/>
        <v>1760</v>
      </c>
      <c r="P33" s="56">
        <v>9.4E-2</v>
      </c>
      <c r="Q33" s="56">
        <v>0.124</v>
      </c>
      <c r="R33" s="112">
        <f t="shared" si="13"/>
        <v>19289.600000000002</v>
      </c>
      <c r="S33" s="112">
        <f t="shared" si="14"/>
        <v>1813.2224000000001</v>
      </c>
      <c r="T33" s="112">
        <f t="shared" si="15"/>
        <v>2391.9104000000002</v>
      </c>
      <c r="U33" s="112">
        <f t="shared" si="16"/>
        <v>23494.732800000002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143</v>
      </c>
      <c r="C34" s="101">
        <v>9.7100000000000009</v>
      </c>
      <c r="D34" s="53">
        <v>8</v>
      </c>
      <c r="E34" s="53">
        <v>8</v>
      </c>
      <c r="F34" s="53">
        <v>8</v>
      </c>
      <c r="G34" s="53">
        <v>8</v>
      </c>
      <c r="H34" s="53">
        <v>8</v>
      </c>
      <c r="I34" s="53"/>
      <c r="J34" s="53"/>
      <c r="K34" s="26">
        <f t="shared" si="10"/>
        <v>40</v>
      </c>
      <c r="L34" s="54">
        <v>41</v>
      </c>
      <c r="M34" s="54">
        <v>3</v>
      </c>
      <c r="N34" s="21">
        <f t="shared" si="11"/>
        <v>44</v>
      </c>
      <c r="O34" s="22">
        <f t="shared" si="12"/>
        <v>1760</v>
      </c>
      <c r="P34" s="56">
        <v>9.4E-2</v>
      </c>
      <c r="Q34" s="56">
        <v>0.124</v>
      </c>
      <c r="R34" s="112">
        <f t="shared" si="13"/>
        <v>17089.600000000002</v>
      </c>
      <c r="S34" s="112">
        <f t="shared" si="14"/>
        <v>1606.4224000000002</v>
      </c>
      <c r="T34" s="112">
        <f t="shared" si="15"/>
        <v>2119.1104000000005</v>
      </c>
      <c r="U34" s="112">
        <f t="shared" si="16"/>
        <v>20815.132800000003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143</v>
      </c>
      <c r="C35" s="101">
        <v>9.43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/>
      <c r="J35" s="53"/>
      <c r="K35" s="26">
        <f t="shared" si="10"/>
        <v>40</v>
      </c>
      <c r="L35" s="54">
        <v>41</v>
      </c>
      <c r="M35" s="54">
        <v>3</v>
      </c>
      <c r="N35" s="21">
        <f t="shared" si="11"/>
        <v>44</v>
      </c>
      <c r="O35" s="22">
        <f t="shared" si="12"/>
        <v>1760</v>
      </c>
      <c r="P35" s="56">
        <v>9.4E-2</v>
      </c>
      <c r="Q35" s="56">
        <v>0.124</v>
      </c>
      <c r="R35" s="112">
        <f t="shared" si="13"/>
        <v>16596.8</v>
      </c>
      <c r="S35" s="112">
        <f t="shared" si="14"/>
        <v>1560.0991999999999</v>
      </c>
      <c r="T35" s="112">
        <f t="shared" si="15"/>
        <v>2058.0032000000001</v>
      </c>
      <c r="U35" s="112">
        <f t="shared" si="16"/>
        <v>20214.902399999999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143</v>
      </c>
      <c r="C36" s="101">
        <v>8.25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0"/>
        <v>40</v>
      </c>
      <c r="L36" s="54">
        <v>41</v>
      </c>
      <c r="M36" s="54">
        <v>3</v>
      </c>
      <c r="N36" s="21">
        <f t="shared" si="11"/>
        <v>44</v>
      </c>
      <c r="O36" s="22">
        <f t="shared" si="12"/>
        <v>1760</v>
      </c>
      <c r="P36" s="56">
        <v>9.4E-2</v>
      </c>
      <c r="Q36" s="56">
        <v>0.124</v>
      </c>
      <c r="R36" s="112">
        <f t="shared" si="13"/>
        <v>14520</v>
      </c>
      <c r="S36" s="112">
        <f t="shared" si="14"/>
        <v>1364.88</v>
      </c>
      <c r="T36" s="112">
        <f t="shared" si="15"/>
        <v>1800.48</v>
      </c>
      <c r="U36" s="112">
        <f t="shared" si="16"/>
        <v>17685.36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143</v>
      </c>
      <c r="C37" s="101">
        <v>8.25</v>
      </c>
      <c r="D37" s="53">
        <v>4</v>
      </c>
      <c r="E37" s="53">
        <v>4</v>
      </c>
      <c r="F37" s="53">
        <v>4</v>
      </c>
      <c r="G37" s="53">
        <v>4</v>
      </c>
      <c r="H37" s="53">
        <v>4</v>
      </c>
      <c r="I37" s="53"/>
      <c r="J37" s="53"/>
      <c r="K37" s="26">
        <f t="shared" si="10"/>
        <v>20</v>
      </c>
      <c r="L37" s="54">
        <v>44</v>
      </c>
      <c r="M37" s="54">
        <v>0</v>
      </c>
      <c r="N37" s="21">
        <f t="shared" si="11"/>
        <v>44</v>
      </c>
      <c r="O37" s="22">
        <f t="shared" si="12"/>
        <v>880</v>
      </c>
      <c r="P37" s="56">
        <v>9.4E-2</v>
      </c>
      <c r="Q37" s="56">
        <v>0.124</v>
      </c>
      <c r="R37" s="112">
        <f t="shared" si="13"/>
        <v>7260</v>
      </c>
      <c r="S37" s="112">
        <f t="shared" si="14"/>
        <v>682.44</v>
      </c>
      <c r="T37" s="112">
        <f t="shared" si="15"/>
        <v>900.24</v>
      </c>
      <c r="U37" s="112">
        <f t="shared" si="16"/>
        <v>8842.68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143</v>
      </c>
      <c r="C38" s="101">
        <v>8.25</v>
      </c>
      <c r="D38" s="53">
        <v>4</v>
      </c>
      <c r="E38" s="53">
        <v>4</v>
      </c>
      <c r="F38" s="53">
        <v>4</v>
      </c>
      <c r="G38" s="53">
        <v>4</v>
      </c>
      <c r="H38" s="53">
        <v>4</v>
      </c>
      <c r="I38" s="53"/>
      <c r="J38" s="53"/>
      <c r="K38" s="26">
        <f t="shared" si="10"/>
        <v>20</v>
      </c>
      <c r="L38" s="54">
        <v>44</v>
      </c>
      <c r="M38" s="54">
        <v>0</v>
      </c>
      <c r="N38" s="21">
        <f t="shared" si="11"/>
        <v>44</v>
      </c>
      <c r="O38" s="22">
        <f t="shared" si="12"/>
        <v>880</v>
      </c>
      <c r="P38" s="56">
        <v>9.4E-2</v>
      </c>
      <c r="Q38" s="56">
        <v>0.124</v>
      </c>
      <c r="R38" s="112">
        <f t="shared" si="13"/>
        <v>7260</v>
      </c>
      <c r="S38" s="112">
        <f t="shared" si="14"/>
        <v>682.44</v>
      </c>
      <c r="T38" s="112">
        <f t="shared" si="15"/>
        <v>900.24</v>
      </c>
      <c r="U38" s="112">
        <f t="shared" si="16"/>
        <v>8842.68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 t="s">
        <v>143</v>
      </c>
      <c r="C39" s="101">
        <v>8.25</v>
      </c>
      <c r="D39" s="53">
        <v>6</v>
      </c>
      <c r="E39" s="53">
        <v>6</v>
      </c>
      <c r="F39" s="53">
        <v>6</v>
      </c>
      <c r="G39" s="53">
        <v>6</v>
      </c>
      <c r="H39" s="53">
        <v>6</v>
      </c>
      <c r="I39" s="53"/>
      <c r="J39" s="53"/>
      <c r="K39" s="26">
        <f t="shared" si="10"/>
        <v>30</v>
      </c>
      <c r="L39" s="54">
        <v>44</v>
      </c>
      <c r="M39" s="54">
        <v>0</v>
      </c>
      <c r="N39" s="21">
        <f t="shared" si="11"/>
        <v>44</v>
      </c>
      <c r="O39" s="22">
        <f t="shared" si="12"/>
        <v>1320</v>
      </c>
      <c r="P39" s="56">
        <v>9.4E-2</v>
      </c>
      <c r="Q39" s="56">
        <v>0.124</v>
      </c>
      <c r="R39" s="112">
        <f t="shared" si="13"/>
        <v>10890</v>
      </c>
      <c r="S39" s="112">
        <f t="shared" si="14"/>
        <v>1023.66</v>
      </c>
      <c r="T39" s="112">
        <f t="shared" si="15"/>
        <v>1350.36</v>
      </c>
      <c r="U39" s="112">
        <f t="shared" si="16"/>
        <v>13264.02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 t="s">
        <v>144</v>
      </c>
      <c r="C40" s="101">
        <v>8.25</v>
      </c>
      <c r="D40" s="53">
        <v>6</v>
      </c>
      <c r="E40" s="53">
        <v>6</v>
      </c>
      <c r="F40" s="53">
        <v>6</v>
      </c>
      <c r="G40" s="53">
        <v>6</v>
      </c>
      <c r="H40" s="53">
        <v>6</v>
      </c>
      <c r="I40" s="53"/>
      <c r="J40" s="53"/>
      <c r="K40" s="26">
        <f t="shared" si="10"/>
        <v>30</v>
      </c>
      <c r="L40" s="54">
        <v>44</v>
      </c>
      <c r="M40" s="54">
        <v>0</v>
      </c>
      <c r="N40" s="21">
        <f t="shared" si="11"/>
        <v>44</v>
      </c>
      <c r="O40" s="22">
        <f t="shared" si="12"/>
        <v>1320</v>
      </c>
      <c r="P40" s="56">
        <v>9.4E-2</v>
      </c>
      <c r="Q40" s="56">
        <v>0.124</v>
      </c>
      <c r="R40" s="112">
        <f t="shared" si="13"/>
        <v>10890</v>
      </c>
      <c r="S40" s="112">
        <f t="shared" si="14"/>
        <v>1023.66</v>
      </c>
      <c r="T40" s="112">
        <f t="shared" si="15"/>
        <v>1350.36</v>
      </c>
      <c r="U40" s="112">
        <f t="shared" si="16"/>
        <v>13264.02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 t="s">
        <v>145</v>
      </c>
      <c r="C41" s="101">
        <v>8.25</v>
      </c>
      <c r="D41" s="53">
        <v>8</v>
      </c>
      <c r="E41" s="53">
        <v>8</v>
      </c>
      <c r="F41" s="53">
        <v>8</v>
      </c>
      <c r="G41" s="53">
        <v>8</v>
      </c>
      <c r="H41" s="53">
        <v>8</v>
      </c>
      <c r="I41" s="53"/>
      <c r="J41" s="53"/>
      <c r="K41" s="26">
        <f t="shared" si="10"/>
        <v>40</v>
      </c>
      <c r="L41" s="54">
        <v>44</v>
      </c>
      <c r="M41" s="54"/>
      <c r="N41" s="21">
        <f t="shared" si="11"/>
        <v>44</v>
      </c>
      <c r="O41" s="22">
        <f t="shared" si="12"/>
        <v>1760</v>
      </c>
      <c r="P41" s="56">
        <v>9.4E-2</v>
      </c>
      <c r="Q41" s="56"/>
      <c r="R41" s="112">
        <f t="shared" si="13"/>
        <v>14520</v>
      </c>
      <c r="S41" s="112">
        <f t="shared" si="14"/>
        <v>1364.88</v>
      </c>
      <c r="T41" s="112">
        <f t="shared" si="15"/>
        <v>0</v>
      </c>
      <c r="U41" s="112">
        <f t="shared" si="16"/>
        <v>15884.880000000001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 t="s">
        <v>145</v>
      </c>
      <c r="C42" s="101">
        <v>8.25</v>
      </c>
      <c r="D42" s="53">
        <v>8</v>
      </c>
      <c r="E42" s="53">
        <v>8</v>
      </c>
      <c r="F42" s="53">
        <v>8</v>
      </c>
      <c r="G42" s="53">
        <v>8</v>
      </c>
      <c r="H42" s="53">
        <v>8</v>
      </c>
      <c r="I42" s="53"/>
      <c r="J42" s="53"/>
      <c r="K42" s="26">
        <f t="shared" si="10"/>
        <v>40</v>
      </c>
      <c r="L42" s="54">
        <v>44</v>
      </c>
      <c r="M42" s="54"/>
      <c r="N42" s="21">
        <f t="shared" si="11"/>
        <v>44</v>
      </c>
      <c r="O42" s="22">
        <f t="shared" si="12"/>
        <v>1760</v>
      </c>
      <c r="P42" s="56">
        <v>9.4E-2</v>
      </c>
      <c r="Q42" s="56"/>
      <c r="R42" s="112">
        <f t="shared" si="13"/>
        <v>14520</v>
      </c>
      <c r="S42" s="112">
        <f t="shared" si="14"/>
        <v>1364.88</v>
      </c>
      <c r="T42" s="112">
        <f t="shared" si="15"/>
        <v>0</v>
      </c>
      <c r="U42" s="112">
        <f t="shared" si="16"/>
        <v>15884.880000000001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116</v>
      </c>
      <c r="E67" s="62">
        <f t="shared" si="18"/>
        <v>116</v>
      </c>
      <c r="F67" s="62">
        <f t="shared" si="18"/>
        <v>116</v>
      </c>
      <c r="G67" s="62">
        <f t="shared" si="18"/>
        <v>116</v>
      </c>
      <c r="H67" s="62">
        <f t="shared" si="18"/>
        <v>116</v>
      </c>
      <c r="I67" s="62">
        <f t="shared" si="18"/>
        <v>0</v>
      </c>
      <c r="J67" s="62">
        <f t="shared" si="18"/>
        <v>0</v>
      </c>
      <c r="K67" s="62">
        <f t="shared" si="18"/>
        <v>580</v>
      </c>
      <c r="L67" s="62">
        <f t="shared" si="18"/>
        <v>674</v>
      </c>
      <c r="M67" s="62">
        <f t="shared" si="18"/>
        <v>30</v>
      </c>
      <c r="N67" s="62">
        <f t="shared" si="18"/>
        <v>704</v>
      </c>
      <c r="O67" s="62">
        <f t="shared" si="18"/>
        <v>25520</v>
      </c>
      <c r="P67" s="63"/>
      <c r="Q67" s="64"/>
      <c r="R67" s="114">
        <f>SUM(R27:R66)</f>
        <v>250509.6</v>
      </c>
      <c r="S67" s="114">
        <f>SUM(S27:S66)</f>
        <v>23547.902399999999</v>
      </c>
      <c r="T67" s="114">
        <f>SUM(T27:T66)</f>
        <v>27462.230400000004</v>
      </c>
      <c r="U67" s="114">
        <f>SUM(U27:U66)</f>
        <v>301519.73279999994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60</v>
      </c>
      <c r="C73" s="106">
        <v>8.25</v>
      </c>
      <c r="D73" s="54">
        <v>4</v>
      </c>
      <c r="E73" s="54">
        <v>4</v>
      </c>
      <c r="F73" s="54">
        <v>4</v>
      </c>
      <c r="G73" s="54">
        <v>4</v>
      </c>
      <c r="H73" s="54">
        <v>4</v>
      </c>
      <c r="I73" s="54"/>
      <c r="J73" s="54"/>
      <c r="K73" s="26">
        <f t="shared" si="19"/>
        <v>20</v>
      </c>
      <c r="L73" s="54">
        <v>32</v>
      </c>
      <c r="M73" s="54">
        <v>0</v>
      </c>
      <c r="N73" s="21">
        <f t="shared" si="20"/>
        <v>32</v>
      </c>
      <c r="O73" s="22">
        <f t="shared" si="21"/>
        <v>640</v>
      </c>
      <c r="P73" s="56">
        <v>9.4E-2</v>
      </c>
      <c r="Q73" s="56">
        <v>0</v>
      </c>
      <c r="R73" s="112">
        <f t="shared" si="22"/>
        <v>5280</v>
      </c>
      <c r="S73" s="112">
        <f t="shared" si="23"/>
        <v>496.32</v>
      </c>
      <c r="T73" s="112">
        <f t="shared" si="24"/>
        <v>0</v>
      </c>
      <c r="U73" s="112">
        <f t="shared" si="25"/>
        <v>5776.32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60</v>
      </c>
      <c r="C74" s="106">
        <v>8.25</v>
      </c>
      <c r="D74" s="54">
        <v>4</v>
      </c>
      <c r="E74" s="54">
        <v>4</v>
      </c>
      <c r="F74" s="54">
        <v>4</v>
      </c>
      <c r="G74" s="54">
        <v>4</v>
      </c>
      <c r="H74" s="54">
        <v>4</v>
      </c>
      <c r="I74" s="54"/>
      <c r="J74" s="54"/>
      <c r="K74" s="26">
        <f t="shared" si="19"/>
        <v>20</v>
      </c>
      <c r="L74" s="54">
        <v>32</v>
      </c>
      <c r="M74" s="54">
        <v>0</v>
      </c>
      <c r="N74" s="21">
        <f t="shared" si="20"/>
        <v>32</v>
      </c>
      <c r="O74" s="22">
        <f t="shared" si="21"/>
        <v>640</v>
      </c>
      <c r="P74" s="56">
        <v>9.4E-2</v>
      </c>
      <c r="Q74" s="56">
        <v>0</v>
      </c>
      <c r="R74" s="112">
        <f t="shared" si="22"/>
        <v>5280</v>
      </c>
      <c r="S74" s="112">
        <f t="shared" si="23"/>
        <v>496.32</v>
      </c>
      <c r="T74" s="112">
        <f t="shared" si="24"/>
        <v>0</v>
      </c>
      <c r="U74" s="112">
        <f t="shared" si="25"/>
        <v>5776.32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60</v>
      </c>
      <c r="C75" s="106">
        <v>8.25</v>
      </c>
      <c r="D75" s="53">
        <v>4</v>
      </c>
      <c r="E75" s="53">
        <v>4</v>
      </c>
      <c r="F75" s="53">
        <v>4</v>
      </c>
      <c r="G75" s="53">
        <v>4</v>
      </c>
      <c r="H75" s="53">
        <v>4</v>
      </c>
      <c r="I75" s="53"/>
      <c r="J75" s="53"/>
      <c r="K75" s="26">
        <f t="shared" si="19"/>
        <v>20</v>
      </c>
      <c r="L75" s="54">
        <v>32</v>
      </c>
      <c r="M75" s="54">
        <v>0</v>
      </c>
      <c r="N75" s="21">
        <f t="shared" si="20"/>
        <v>32</v>
      </c>
      <c r="O75" s="22">
        <f t="shared" si="21"/>
        <v>640</v>
      </c>
      <c r="P75" s="56">
        <v>9.4E-2</v>
      </c>
      <c r="Q75" s="56">
        <v>0</v>
      </c>
      <c r="R75" s="112">
        <f t="shared" si="22"/>
        <v>5280</v>
      </c>
      <c r="S75" s="112">
        <f t="shared" si="23"/>
        <v>496.32</v>
      </c>
      <c r="T75" s="112">
        <f t="shared" si="24"/>
        <v>0</v>
      </c>
      <c r="U75" s="112">
        <f t="shared" si="25"/>
        <v>5776.32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60</v>
      </c>
      <c r="C76" s="106">
        <v>8.25</v>
      </c>
      <c r="D76" s="53">
        <v>6</v>
      </c>
      <c r="E76" s="53">
        <v>6</v>
      </c>
      <c r="F76" s="53">
        <v>6</v>
      </c>
      <c r="G76" s="53">
        <v>6</v>
      </c>
      <c r="H76" s="53">
        <v>6</v>
      </c>
      <c r="I76" s="53"/>
      <c r="J76" s="53"/>
      <c r="K76" s="26">
        <f t="shared" si="19"/>
        <v>30</v>
      </c>
      <c r="L76" s="54">
        <v>32</v>
      </c>
      <c r="M76" s="54">
        <v>0</v>
      </c>
      <c r="N76" s="21">
        <f t="shared" si="20"/>
        <v>32</v>
      </c>
      <c r="O76" s="22">
        <f t="shared" si="21"/>
        <v>960</v>
      </c>
      <c r="P76" s="56">
        <v>9.4E-2</v>
      </c>
      <c r="Q76" s="56">
        <v>0</v>
      </c>
      <c r="R76" s="112">
        <f t="shared" si="22"/>
        <v>7920</v>
      </c>
      <c r="S76" s="112">
        <f t="shared" si="23"/>
        <v>744.48</v>
      </c>
      <c r="T76" s="112">
        <f t="shared" si="24"/>
        <v>0</v>
      </c>
      <c r="U76" s="112">
        <f t="shared" si="25"/>
        <v>8664.48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60</v>
      </c>
      <c r="C77" s="106">
        <v>8.25</v>
      </c>
      <c r="D77" s="53">
        <v>6</v>
      </c>
      <c r="E77" s="53">
        <v>6</v>
      </c>
      <c r="F77" s="53">
        <v>6</v>
      </c>
      <c r="G77" s="53">
        <v>6</v>
      </c>
      <c r="H77" s="53">
        <v>6</v>
      </c>
      <c r="I77" s="53"/>
      <c r="J77" s="53"/>
      <c r="K77" s="26">
        <f t="shared" si="19"/>
        <v>30</v>
      </c>
      <c r="L77" s="54">
        <v>32</v>
      </c>
      <c r="M77" s="54">
        <v>0</v>
      </c>
      <c r="N77" s="21">
        <f t="shared" si="20"/>
        <v>32</v>
      </c>
      <c r="O77" s="22">
        <f t="shared" si="21"/>
        <v>960</v>
      </c>
      <c r="P77" s="56">
        <v>9.4E-2</v>
      </c>
      <c r="Q77" s="56">
        <v>0</v>
      </c>
      <c r="R77" s="112">
        <f t="shared" si="22"/>
        <v>7920</v>
      </c>
      <c r="S77" s="112">
        <f t="shared" si="23"/>
        <v>744.48</v>
      </c>
      <c r="T77" s="112">
        <f t="shared" si="24"/>
        <v>0</v>
      </c>
      <c r="U77" s="112">
        <f t="shared" si="25"/>
        <v>8664.48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60</v>
      </c>
      <c r="C78" s="106">
        <v>8.25</v>
      </c>
      <c r="D78" s="53">
        <v>4</v>
      </c>
      <c r="E78" s="53">
        <v>4</v>
      </c>
      <c r="F78" s="53">
        <v>4</v>
      </c>
      <c r="G78" s="53">
        <v>4</v>
      </c>
      <c r="H78" s="53">
        <v>4</v>
      </c>
      <c r="I78" s="53"/>
      <c r="J78" s="53"/>
      <c r="K78" s="26">
        <f t="shared" si="19"/>
        <v>20</v>
      </c>
      <c r="L78" s="54">
        <v>32</v>
      </c>
      <c r="M78" s="54">
        <v>0</v>
      </c>
      <c r="N78" s="21">
        <f t="shared" si="20"/>
        <v>32</v>
      </c>
      <c r="O78" s="22">
        <f t="shared" si="21"/>
        <v>640</v>
      </c>
      <c r="P78" s="56">
        <v>9.4E-2</v>
      </c>
      <c r="Q78" s="56">
        <v>0</v>
      </c>
      <c r="R78" s="112">
        <f t="shared" si="22"/>
        <v>5280</v>
      </c>
      <c r="S78" s="112">
        <f t="shared" si="23"/>
        <v>496.32</v>
      </c>
      <c r="T78" s="112">
        <f t="shared" si="24"/>
        <v>0</v>
      </c>
      <c r="U78" s="112">
        <f t="shared" si="25"/>
        <v>5776.32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60</v>
      </c>
      <c r="C79" s="106">
        <v>8.25</v>
      </c>
      <c r="D79" s="53">
        <v>6</v>
      </c>
      <c r="E79" s="53">
        <v>6</v>
      </c>
      <c r="F79" s="53">
        <v>6</v>
      </c>
      <c r="G79" s="53">
        <v>6</v>
      </c>
      <c r="H79" s="53">
        <v>6</v>
      </c>
      <c r="I79" s="53"/>
      <c r="J79" s="53"/>
      <c r="K79" s="26">
        <f t="shared" si="19"/>
        <v>30</v>
      </c>
      <c r="L79" s="54">
        <v>32</v>
      </c>
      <c r="M79" s="54">
        <v>0</v>
      </c>
      <c r="N79" s="21">
        <f t="shared" si="20"/>
        <v>32</v>
      </c>
      <c r="O79" s="22">
        <f t="shared" si="21"/>
        <v>960</v>
      </c>
      <c r="P79" s="56">
        <v>9.4E-2</v>
      </c>
      <c r="Q79" s="56">
        <v>0</v>
      </c>
      <c r="R79" s="112">
        <f t="shared" si="22"/>
        <v>7920</v>
      </c>
      <c r="S79" s="112">
        <f t="shared" si="23"/>
        <v>744.48</v>
      </c>
      <c r="T79" s="112">
        <f t="shared" si="24"/>
        <v>0</v>
      </c>
      <c r="U79" s="112">
        <f t="shared" si="25"/>
        <v>8664.48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60</v>
      </c>
      <c r="C80" s="106">
        <v>8.25</v>
      </c>
      <c r="D80" s="53">
        <v>6</v>
      </c>
      <c r="E80" s="53">
        <v>6</v>
      </c>
      <c r="F80" s="53">
        <v>6</v>
      </c>
      <c r="G80" s="53">
        <v>6</v>
      </c>
      <c r="H80" s="53">
        <v>6</v>
      </c>
      <c r="I80" s="53"/>
      <c r="J80" s="53"/>
      <c r="K80" s="26">
        <f t="shared" si="19"/>
        <v>30</v>
      </c>
      <c r="L80" s="54">
        <v>32</v>
      </c>
      <c r="M80" s="54">
        <v>0</v>
      </c>
      <c r="N80" s="21">
        <f t="shared" si="20"/>
        <v>32</v>
      </c>
      <c r="O80" s="22">
        <f t="shared" si="21"/>
        <v>960</v>
      </c>
      <c r="P80" s="56">
        <v>9.4E-2</v>
      </c>
      <c r="Q80" s="56">
        <v>0</v>
      </c>
      <c r="R80" s="112">
        <f t="shared" si="22"/>
        <v>7920</v>
      </c>
      <c r="S80" s="112">
        <f t="shared" si="23"/>
        <v>744.48</v>
      </c>
      <c r="T80" s="112">
        <f t="shared" si="24"/>
        <v>0</v>
      </c>
      <c r="U80" s="112">
        <f t="shared" si="25"/>
        <v>8664.48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145</v>
      </c>
      <c r="C81" s="101">
        <v>8.25</v>
      </c>
      <c r="D81" s="53">
        <v>8</v>
      </c>
      <c r="E81" s="53">
        <v>8</v>
      </c>
      <c r="F81" s="53"/>
      <c r="G81" s="53"/>
      <c r="H81" s="53"/>
      <c r="I81" s="53">
        <v>8</v>
      </c>
      <c r="J81" s="53"/>
      <c r="K81" s="26">
        <f t="shared" si="19"/>
        <v>24</v>
      </c>
      <c r="L81" s="54">
        <v>32</v>
      </c>
      <c r="M81" s="54">
        <v>0</v>
      </c>
      <c r="N81" s="21">
        <f t="shared" si="20"/>
        <v>32</v>
      </c>
      <c r="O81" s="22">
        <f t="shared" si="21"/>
        <v>768</v>
      </c>
      <c r="P81" s="56">
        <v>9.4E-2</v>
      </c>
      <c r="Q81" s="56"/>
      <c r="R81" s="112">
        <f t="shared" si="22"/>
        <v>6336</v>
      </c>
      <c r="S81" s="112">
        <f t="shared" si="23"/>
        <v>595.58399999999995</v>
      </c>
      <c r="T81" s="112">
        <f t="shared" si="24"/>
        <v>0</v>
      </c>
      <c r="U81" s="112">
        <f t="shared" si="25"/>
        <v>6931.5839999999998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145</v>
      </c>
      <c r="C82" s="101">
        <v>8.25</v>
      </c>
      <c r="D82" s="53"/>
      <c r="E82" s="53"/>
      <c r="F82" s="53">
        <v>8</v>
      </c>
      <c r="G82" s="53">
        <v>8</v>
      </c>
      <c r="H82" s="53">
        <v>8</v>
      </c>
      <c r="I82" s="53">
        <v>8</v>
      </c>
      <c r="J82" s="53"/>
      <c r="K82" s="26">
        <f t="shared" si="19"/>
        <v>32</v>
      </c>
      <c r="L82" s="54">
        <v>32</v>
      </c>
      <c r="M82" s="54">
        <v>0</v>
      </c>
      <c r="N82" s="21">
        <f t="shared" si="20"/>
        <v>32</v>
      </c>
      <c r="O82" s="22">
        <f t="shared" si="21"/>
        <v>1024</v>
      </c>
      <c r="P82" s="56">
        <v>9.4E-2</v>
      </c>
      <c r="Q82" s="56"/>
      <c r="R82" s="112">
        <f t="shared" si="22"/>
        <v>8448</v>
      </c>
      <c r="S82" s="112">
        <f t="shared" si="23"/>
        <v>794.11199999999997</v>
      </c>
      <c r="T82" s="112">
        <f t="shared" si="24"/>
        <v>0</v>
      </c>
      <c r="U82" s="112">
        <f t="shared" si="25"/>
        <v>9242.1119999999992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48</v>
      </c>
      <c r="E113" s="62">
        <f t="shared" si="27"/>
        <v>48</v>
      </c>
      <c r="F113" s="62">
        <f t="shared" si="27"/>
        <v>48</v>
      </c>
      <c r="G113" s="62">
        <f t="shared" si="27"/>
        <v>48</v>
      </c>
      <c r="H113" s="62">
        <f t="shared" si="27"/>
        <v>48</v>
      </c>
      <c r="I113" s="62">
        <f t="shared" si="27"/>
        <v>16</v>
      </c>
      <c r="J113" s="62">
        <f t="shared" si="27"/>
        <v>0</v>
      </c>
      <c r="K113" s="62">
        <f t="shared" si="27"/>
        <v>256</v>
      </c>
      <c r="L113" s="62">
        <f t="shared" si="27"/>
        <v>320</v>
      </c>
      <c r="M113" s="62">
        <f t="shared" si="27"/>
        <v>0</v>
      </c>
      <c r="N113" s="62">
        <f t="shared" si="27"/>
        <v>320</v>
      </c>
      <c r="O113" s="62">
        <f t="shared" si="27"/>
        <v>8192</v>
      </c>
      <c r="P113" s="63"/>
      <c r="Q113" s="64"/>
      <c r="R113" s="114">
        <f>SUM(R73:R112)</f>
        <v>67584</v>
      </c>
      <c r="S113" s="114">
        <f>SUM(S73:S112)</f>
        <v>6352.8960000000006</v>
      </c>
      <c r="T113" s="114">
        <f>SUM(T73:T112)</f>
        <v>0</v>
      </c>
      <c r="U113" s="114">
        <f>SUM(U73:U112)</f>
        <v>73936.895999999993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172</v>
      </c>
      <c r="E115" s="62">
        <f t="shared" ref="E115:O115" si="28">E113+E67+E20</f>
        <v>172</v>
      </c>
      <c r="F115" s="62">
        <f t="shared" si="28"/>
        <v>172</v>
      </c>
      <c r="G115" s="62">
        <f t="shared" si="28"/>
        <v>172</v>
      </c>
      <c r="H115" s="62">
        <f t="shared" si="28"/>
        <v>172</v>
      </c>
      <c r="I115" s="62">
        <f t="shared" si="28"/>
        <v>16</v>
      </c>
      <c r="J115" s="62">
        <f t="shared" si="28"/>
        <v>0</v>
      </c>
      <c r="K115" s="62">
        <f t="shared" si="28"/>
        <v>876</v>
      </c>
      <c r="L115" s="62">
        <f t="shared" si="28"/>
        <v>1040</v>
      </c>
      <c r="M115" s="62">
        <f t="shared" si="28"/>
        <v>36</v>
      </c>
      <c r="N115" s="62">
        <f t="shared" si="28"/>
        <v>1076</v>
      </c>
      <c r="O115" s="62">
        <f t="shared" si="28"/>
        <v>35792</v>
      </c>
      <c r="P115" s="63"/>
      <c r="Q115" s="64"/>
      <c r="R115" s="114">
        <f t="shared" ref="R115:U115" si="29">R113+R67+R20</f>
        <v>372508.6</v>
      </c>
      <c r="S115" s="114">
        <f t="shared" si="29"/>
        <v>35015.808400000002</v>
      </c>
      <c r="T115" s="114">
        <f t="shared" si="29"/>
        <v>34209.690400000007</v>
      </c>
      <c r="U115" s="114">
        <f t="shared" si="29"/>
        <v>441734.09879999992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  <pageSetUpPr fitToPage="1"/>
  </sheetPr>
  <dimension ref="A1:AB578"/>
  <sheetViews>
    <sheetView topLeftCell="G1" zoomScaleNormal="100" workbookViewId="0" xr3:uid="{274F5AE0-5452-572F-8038-C13FFDA59D49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146</v>
      </c>
      <c r="K2" s="7"/>
      <c r="L2" s="8"/>
      <c r="M2" s="8"/>
      <c r="N2" s="8"/>
      <c r="P2" s="3"/>
      <c r="Q2" s="39" t="s">
        <v>4</v>
      </c>
      <c r="S2" s="69" t="s">
        <v>147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148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149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150</v>
      </c>
      <c r="C5" s="5"/>
      <c r="P5" s="3"/>
      <c r="Q5" s="39" t="s">
        <v>13</v>
      </c>
      <c r="R5" s="1"/>
      <c r="S5" s="69" t="s">
        <v>149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140</v>
      </c>
      <c r="C14" s="103">
        <v>43908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43908</v>
      </c>
      <c r="S14" s="112">
        <f t="shared" si="3"/>
        <v>4127.3519999999999</v>
      </c>
      <c r="T14" s="112">
        <f t="shared" si="4"/>
        <v>5444.5919999999996</v>
      </c>
      <c r="U14" s="112">
        <f t="shared" si="5"/>
        <v>53479.944000000003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46</v>
      </c>
      <c r="M20" s="62">
        <f t="shared" si="8"/>
        <v>6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43908</v>
      </c>
      <c r="S20" s="114">
        <f t="shared" ref="S20:U20" si="9">SUM(S14:S19)</f>
        <v>4127.3519999999999</v>
      </c>
      <c r="T20" s="114">
        <f t="shared" si="9"/>
        <v>5444.5919999999996</v>
      </c>
      <c r="U20" s="114">
        <f t="shared" si="9"/>
        <v>53479.944000000003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104</v>
      </c>
      <c r="C27" s="101">
        <v>17.63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49</v>
      </c>
      <c r="M27" s="54">
        <v>2</v>
      </c>
      <c r="N27" s="21">
        <f t="shared" si="11"/>
        <v>51</v>
      </c>
      <c r="O27" s="22">
        <f t="shared" si="12"/>
        <v>2040</v>
      </c>
      <c r="P27" s="56">
        <v>9.4E-2</v>
      </c>
      <c r="Q27" s="56">
        <v>0.124</v>
      </c>
      <c r="R27" s="112">
        <f t="shared" si="13"/>
        <v>35965.199999999997</v>
      </c>
      <c r="S27" s="112">
        <f t="shared" si="14"/>
        <v>3380.7287999999999</v>
      </c>
      <c r="T27" s="112">
        <f t="shared" si="15"/>
        <v>4459.6848</v>
      </c>
      <c r="U27" s="112">
        <f t="shared" si="16"/>
        <v>43805.613599999997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128</v>
      </c>
      <c r="C28" s="101">
        <v>12.36</v>
      </c>
      <c r="D28" s="54">
        <v>8</v>
      </c>
      <c r="E28" s="54">
        <v>8</v>
      </c>
      <c r="F28" s="54">
        <v>8</v>
      </c>
      <c r="G28" s="54">
        <v>8</v>
      </c>
      <c r="H28" s="54">
        <v>0</v>
      </c>
      <c r="I28" s="54">
        <v>6.5</v>
      </c>
      <c r="J28" s="54"/>
      <c r="K28" s="26">
        <v>38</v>
      </c>
      <c r="L28" s="54">
        <v>49</v>
      </c>
      <c r="M28" s="54">
        <v>2</v>
      </c>
      <c r="N28" s="21">
        <f t="shared" si="11"/>
        <v>51</v>
      </c>
      <c r="O28" s="22">
        <f t="shared" si="12"/>
        <v>1938</v>
      </c>
      <c r="P28" s="56">
        <v>9.4E-2</v>
      </c>
      <c r="Q28" s="56">
        <v>0.124</v>
      </c>
      <c r="R28" s="112">
        <f t="shared" si="13"/>
        <v>23953.68</v>
      </c>
      <c r="S28" s="112">
        <f t="shared" si="14"/>
        <v>2251.6459199999999</v>
      </c>
      <c r="T28" s="112">
        <f t="shared" si="15"/>
        <v>2970.25632</v>
      </c>
      <c r="U28" s="112">
        <f t="shared" si="16"/>
        <v>29175.58224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128</v>
      </c>
      <c r="C29" s="101">
        <v>10.5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/>
      <c r="J29" s="53"/>
      <c r="K29" s="26">
        <f t="shared" si="10"/>
        <v>40</v>
      </c>
      <c r="L29" s="54">
        <v>49</v>
      </c>
      <c r="M29" s="54">
        <v>1</v>
      </c>
      <c r="N29" s="21">
        <f t="shared" si="11"/>
        <v>50</v>
      </c>
      <c r="O29" s="22">
        <f t="shared" si="12"/>
        <v>2000</v>
      </c>
      <c r="P29" s="56">
        <v>9.4E-2</v>
      </c>
      <c r="Q29" s="56">
        <v>0.124</v>
      </c>
      <c r="R29" s="112">
        <f t="shared" si="13"/>
        <v>21000</v>
      </c>
      <c r="S29" s="112">
        <f t="shared" si="14"/>
        <v>1974</v>
      </c>
      <c r="T29" s="112">
        <f t="shared" si="15"/>
        <v>2604</v>
      </c>
      <c r="U29" s="112">
        <f t="shared" si="16"/>
        <v>25578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58</v>
      </c>
      <c r="C30" s="101">
        <v>10.56</v>
      </c>
      <c r="D30" s="53">
        <v>6.5</v>
      </c>
      <c r="E30" s="53">
        <v>7.5</v>
      </c>
      <c r="F30" s="53">
        <v>7.5</v>
      </c>
      <c r="G30" s="53">
        <v>7.5</v>
      </c>
      <c r="H30" s="53">
        <v>7.5</v>
      </c>
      <c r="I30" s="53"/>
      <c r="J30" s="53"/>
      <c r="K30" s="26">
        <f t="shared" si="10"/>
        <v>36.5</v>
      </c>
      <c r="L30" s="54">
        <v>49</v>
      </c>
      <c r="M30" s="54">
        <v>3</v>
      </c>
      <c r="N30" s="21">
        <f t="shared" si="11"/>
        <v>52</v>
      </c>
      <c r="O30" s="22">
        <f t="shared" si="12"/>
        <v>1898</v>
      </c>
      <c r="P30" s="56">
        <v>9.4E-2</v>
      </c>
      <c r="Q30" s="56">
        <v>0.124</v>
      </c>
      <c r="R30" s="112">
        <f t="shared" si="13"/>
        <v>20042.88</v>
      </c>
      <c r="S30" s="112">
        <f t="shared" si="14"/>
        <v>1884.0307200000002</v>
      </c>
      <c r="T30" s="112">
        <f t="shared" si="15"/>
        <v>2485.3171200000002</v>
      </c>
      <c r="U30" s="112">
        <f t="shared" si="16"/>
        <v>24412.22784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58</v>
      </c>
      <c r="C31" s="101">
        <v>10.71</v>
      </c>
      <c r="D31" s="53">
        <v>6.5</v>
      </c>
      <c r="E31" s="53">
        <v>7.5</v>
      </c>
      <c r="F31" s="53">
        <v>7.5</v>
      </c>
      <c r="G31" s="53">
        <v>7.5</v>
      </c>
      <c r="H31" s="53">
        <v>8.5</v>
      </c>
      <c r="I31" s="53"/>
      <c r="J31" s="53"/>
      <c r="K31" s="26">
        <f t="shared" si="10"/>
        <v>37.5</v>
      </c>
      <c r="L31" s="54">
        <v>49</v>
      </c>
      <c r="M31" s="54"/>
      <c r="N31" s="21">
        <f t="shared" si="11"/>
        <v>49</v>
      </c>
      <c r="O31" s="22">
        <f t="shared" si="12"/>
        <v>1837.5</v>
      </c>
      <c r="P31" s="56">
        <v>9.4E-2</v>
      </c>
      <c r="Q31" s="56">
        <v>0.124</v>
      </c>
      <c r="R31" s="112">
        <f t="shared" si="13"/>
        <v>19679.625</v>
      </c>
      <c r="S31" s="112">
        <f t="shared" si="14"/>
        <v>1849.8847499999999</v>
      </c>
      <c r="T31" s="112">
        <f t="shared" si="15"/>
        <v>2440.2734999999998</v>
      </c>
      <c r="U31" s="112">
        <f t="shared" si="16"/>
        <v>23969.78325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56</v>
      </c>
      <c r="C32" s="101">
        <v>10.06</v>
      </c>
      <c r="D32" s="53">
        <v>8</v>
      </c>
      <c r="E32" s="53">
        <v>8</v>
      </c>
      <c r="F32" s="53">
        <v>8</v>
      </c>
      <c r="G32" s="53">
        <v>8</v>
      </c>
      <c r="H32" s="53">
        <v>7.5</v>
      </c>
      <c r="I32" s="53"/>
      <c r="J32" s="53"/>
      <c r="K32" s="26">
        <v>38</v>
      </c>
      <c r="L32" s="54">
        <v>49</v>
      </c>
      <c r="M32" s="54">
        <v>12</v>
      </c>
      <c r="N32" s="21">
        <f t="shared" si="11"/>
        <v>61</v>
      </c>
      <c r="O32" s="22">
        <f t="shared" si="12"/>
        <v>2318</v>
      </c>
      <c r="P32" s="56">
        <v>9.4E-2</v>
      </c>
      <c r="Q32" s="56">
        <v>0.124</v>
      </c>
      <c r="R32" s="112">
        <f t="shared" si="13"/>
        <v>23319.08</v>
      </c>
      <c r="S32" s="112">
        <f t="shared" si="14"/>
        <v>2191.99352</v>
      </c>
      <c r="T32" s="112">
        <f t="shared" si="15"/>
        <v>2891.56592</v>
      </c>
      <c r="U32" s="112">
        <f t="shared" si="16"/>
        <v>28402.639440000003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56</v>
      </c>
      <c r="C33" s="101">
        <v>10.14</v>
      </c>
      <c r="D33" s="53">
        <v>7.5</v>
      </c>
      <c r="E33" s="53">
        <v>7.5</v>
      </c>
      <c r="F33" s="53">
        <v>7.5</v>
      </c>
      <c r="G33" s="53">
        <v>7.5</v>
      </c>
      <c r="H33" s="53">
        <v>8.5</v>
      </c>
      <c r="I33" s="53"/>
      <c r="J33" s="53"/>
      <c r="K33" s="26">
        <v>38</v>
      </c>
      <c r="L33" s="54">
        <v>47</v>
      </c>
      <c r="M33" s="54">
        <v>1</v>
      </c>
      <c r="N33" s="21">
        <f t="shared" si="11"/>
        <v>48</v>
      </c>
      <c r="O33" s="22">
        <f t="shared" si="12"/>
        <v>1824</v>
      </c>
      <c r="P33" s="56">
        <v>9.4E-2</v>
      </c>
      <c r="Q33" s="56">
        <v>0.124</v>
      </c>
      <c r="R33" s="112">
        <f t="shared" si="13"/>
        <v>18495.36</v>
      </c>
      <c r="S33" s="112">
        <f t="shared" si="14"/>
        <v>1738.56384</v>
      </c>
      <c r="T33" s="112">
        <f t="shared" si="15"/>
        <v>2293.4246400000002</v>
      </c>
      <c r="U33" s="112">
        <f t="shared" si="16"/>
        <v>22527.348480000001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56</v>
      </c>
      <c r="C34" s="101">
        <v>9.74</v>
      </c>
      <c r="D34" s="53">
        <v>10</v>
      </c>
      <c r="E34" s="53">
        <v>10</v>
      </c>
      <c r="F34" s="53">
        <v>10</v>
      </c>
      <c r="G34" s="53">
        <v>8</v>
      </c>
      <c r="H34" s="53"/>
      <c r="I34" s="53"/>
      <c r="J34" s="53"/>
      <c r="K34" s="26">
        <f t="shared" si="10"/>
        <v>38</v>
      </c>
      <c r="L34" s="54">
        <v>47</v>
      </c>
      <c r="M34" s="54">
        <v>1</v>
      </c>
      <c r="N34" s="21">
        <f t="shared" si="11"/>
        <v>48</v>
      </c>
      <c r="O34" s="22">
        <f t="shared" si="12"/>
        <v>1824</v>
      </c>
      <c r="P34" s="56">
        <v>9.4E-2</v>
      </c>
      <c r="Q34" s="56">
        <v>0.124</v>
      </c>
      <c r="R34" s="112">
        <f t="shared" si="13"/>
        <v>17765.760000000002</v>
      </c>
      <c r="S34" s="112">
        <f t="shared" si="14"/>
        <v>1669.9814400000002</v>
      </c>
      <c r="T34" s="112">
        <f t="shared" si="15"/>
        <v>2202.95424</v>
      </c>
      <c r="U34" s="112">
        <f t="shared" si="16"/>
        <v>21638.695680000004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56</v>
      </c>
      <c r="C35" s="101">
        <v>10.25</v>
      </c>
      <c r="D35" s="53">
        <v>8</v>
      </c>
      <c r="E35" s="53">
        <v>8</v>
      </c>
      <c r="F35" s="53">
        <v>8</v>
      </c>
      <c r="G35" s="53">
        <v>8</v>
      </c>
      <c r="H35" s="53">
        <v>5</v>
      </c>
      <c r="I35" s="53"/>
      <c r="J35" s="53"/>
      <c r="K35" s="26">
        <f t="shared" si="10"/>
        <v>37</v>
      </c>
      <c r="L35" s="54">
        <v>47</v>
      </c>
      <c r="M35" s="54">
        <v>2</v>
      </c>
      <c r="N35" s="21">
        <f t="shared" si="11"/>
        <v>49</v>
      </c>
      <c r="O35" s="22">
        <f t="shared" si="12"/>
        <v>1813</v>
      </c>
      <c r="P35" s="56">
        <v>9.4E-2</v>
      </c>
      <c r="Q35" s="56">
        <v>0.124</v>
      </c>
      <c r="R35" s="112">
        <f t="shared" si="13"/>
        <v>18583.25</v>
      </c>
      <c r="S35" s="112">
        <f t="shared" si="14"/>
        <v>1746.8254999999999</v>
      </c>
      <c r="T35" s="112">
        <f t="shared" si="15"/>
        <v>2304.3229999999999</v>
      </c>
      <c r="U35" s="112">
        <f t="shared" si="16"/>
        <v>22634.398499999999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151</v>
      </c>
      <c r="C36" s="101">
        <v>8.25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0"/>
        <v>40</v>
      </c>
      <c r="L36" s="54">
        <v>49</v>
      </c>
      <c r="M36" s="54">
        <v>2</v>
      </c>
      <c r="N36" s="21">
        <f t="shared" si="11"/>
        <v>51</v>
      </c>
      <c r="O36" s="22">
        <f t="shared" si="12"/>
        <v>2040</v>
      </c>
      <c r="P36" s="56">
        <v>9.4E-2</v>
      </c>
      <c r="Q36" s="56">
        <v>0.124</v>
      </c>
      <c r="R36" s="112">
        <f t="shared" si="13"/>
        <v>16830</v>
      </c>
      <c r="S36" s="112">
        <f t="shared" si="14"/>
        <v>1582.02</v>
      </c>
      <c r="T36" s="112">
        <f t="shared" si="15"/>
        <v>2086.92</v>
      </c>
      <c r="U36" s="112">
        <f t="shared" si="16"/>
        <v>20498.939999999999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151</v>
      </c>
      <c r="C37" s="101">
        <v>8.25</v>
      </c>
      <c r="D37" s="53">
        <v>8</v>
      </c>
      <c r="E37" s="53">
        <v>8</v>
      </c>
      <c r="F37" s="53">
        <v>8</v>
      </c>
      <c r="G37" s="53">
        <v>8</v>
      </c>
      <c r="H37" s="53">
        <v>7</v>
      </c>
      <c r="I37" s="53"/>
      <c r="J37" s="53"/>
      <c r="K37" s="26">
        <f t="shared" si="10"/>
        <v>39</v>
      </c>
      <c r="L37" s="54">
        <v>49</v>
      </c>
      <c r="M37" s="54">
        <v>2</v>
      </c>
      <c r="N37" s="21">
        <f t="shared" si="11"/>
        <v>51</v>
      </c>
      <c r="O37" s="22">
        <f t="shared" si="12"/>
        <v>1989</v>
      </c>
      <c r="P37" s="56">
        <v>9.4E-2</v>
      </c>
      <c r="Q37" s="56">
        <v>0.124</v>
      </c>
      <c r="R37" s="112">
        <f t="shared" si="13"/>
        <v>16409.25</v>
      </c>
      <c r="S37" s="112">
        <f t="shared" si="14"/>
        <v>1542.4694999999999</v>
      </c>
      <c r="T37" s="112">
        <f t="shared" si="15"/>
        <v>2034.7470000000001</v>
      </c>
      <c r="U37" s="112">
        <f t="shared" si="16"/>
        <v>19986.466499999999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151</v>
      </c>
      <c r="C38" s="101">
        <v>8.25</v>
      </c>
      <c r="D38" s="53">
        <v>8</v>
      </c>
      <c r="E38" s="53">
        <v>8</v>
      </c>
      <c r="F38" s="53">
        <v>8</v>
      </c>
      <c r="G38" s="53">
        <v>8</v>
      </c>
      <c r="H38" s="53">
        <v>8</v>
      </c>
      <c r="I38" s="53"/>
      <c r="J38" s="53"/>
      <c r="K38" s="26">
        <f t="shared" si="10"/>
        <v>40</v>
      </c>
      <c r="L38" s="54">
        <v>49</v>
      </c>
      <c r="M38" s="54">
        <v>2</v>
      </c>
      <c r="N38" s="21">
        <f t="shared" si="11"/>
        <v>51</v>
      </c>
      <c r="O38" s="22">
        <f t="shared" si="12"/>
        <v>2040</v>
      </c>
      <c r="P38" s="56">
        <v>9.4E-2</v>
      </c>
      <c r="Q38" s="56">
        <v>0.124</v>
      </c>
      <c r="R38" s="112">
        <f t="shared" si="13"/>
        <v>16830</v>
      </c>
      <c r="S38" s="112">
        <f t="shared" si="14"/>
        <v>1582.02</v>
      </c>
      <c r="T38" s="112">
        <f t="shared" si="15"/>
        <v>2086.92</v>
      </c>
      <c r="U38" s="112">
        <f t="shared" si="16"/>
        <v>20498.939999999999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94.5</v>
      </c>
      <c r="E67" s="62">
        <f t="shared" si="18"/>
        <v>96.5</v>
      </c>
      <c r="F67" s="62">
        <f t="shared" si="18"/>
        <v>96.5</v>
      </c>
      <c r="G67" s="62">
        <f t="shared" si="18"/>
        <v>94.5</v>
      </c>
      <c r="H67" s="62">
        <f t="shared" si="18"/>
        <v>76</v>
      </c>
      <c r="I67" s="62">
        <f t="shared" si="18"/>
        <v>6.5</v>
      </c>
      <c r="J67" s="62">
        <f t="shared" si="18"/>
        <v>0</v>
      </c>
      <c r="K67" s="62">
        <f t="shared" si="18"/>
        <v>462</v>
      </c>
      <c r="L67" s="62">
        <f t="shared" si="18"/>
        <v>582</v>
      </c>
      <c r="M67" s="62">
        <f t="shared" si="18"/>
        <v>30</v>
      </c>
      <c r="N67" s="62">
        <f t="shared" si="18"/>
        <v>612</v>
      </c>
      <c r="O67" s="62">
        <f t="shared" si="18"/>
        <v>23561.5</v>
      </c>
      <c r="P67" s="63"/>
      <c r="Q67" s="64"/>
      <c r="R67" s="114">
        <f>SUM(R27:R66)</f>
        <v>248874.08500000002</v>
      </c>
      <c r="S67" s="114">
        <f>SUM(S27:S66)</f>
        <v>23394.163990000001</v>
      </c>
      <c r="T67" s="114">
        <f>SUM(T27:T66)</f>
        <v>30860.38654</v>
      </c>
      <c r="U67" s="114">
        <f>SUM(U27:U66)</f>
        <v>303128.63553000003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1">
        <v>8.25</v>
      </c>
      <c r="D73" s="54">
        <v>5</v>
      </c>
      <c r="E73" s="54"/>
      <c r="F73" s="54">
        <v>5</v>
      </c>
      <c r="G73" s="54">
        <v>5</v>
      </c>
      <c r="H73" s="54">
        <v>5</v>
      </c>
      <c r="I73" s="54">
        <v>5</v>
      </c>
      <c r="J73" s="54"/>
      <c r="K73" s="26">
        <f t="shared" si="19"/>
        <v>25</v>
      </c>
      <c r="L73" s="54">
        <v>30</v>
      </c>
      <c r="M73" s="54"/>
      <c r="N73" s="21">
        <f t="shared" si="20"/>
        <v>30</v>
      </c>
      <c r="O73" s="22">
        <f t="shared" si="21"/>
        <v>750</v>
      </c>
      <c r="P73" s="56">
        <v>9.4E-2</v>
      </c>
      <c r="Q73" s="56"/>
      <c r="R73" s="112">
        <f t="shared" si="22"/>
        <v>6187.5</v>
      </c>
      <c r="S73" s="112">
        <f t="shared" si="23"/>
        <v>581.625</v>
      </c>
      <c r="T73" s="112">
        <f t="shared" si="24"/>
        <v>0</v>
      </c>
      <c r="U73" s="112">
        <f t="shared" si="25"/>
        <v>6769.125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101">
        <v>8.25</v>
      </c>
      <c r="D74" s="53">
        <v>4</v>
      </c>
      <c r="E74" s="53">
        <v>4</v>
      </c>
      <c r="F74" s="53">
        <v>4</v>
      </c>
      <c r="G74" s="53">
        <v>4</v>
      </c>
      <c r="H74" s="53">
        <v>0</v>
      </c>
      <c r="I74" s="54">
        <v>4</v>
      </c>
      <c r="J74" s="54"/>
      <c r="K74" s="26">
        <f t="shared" si="19"/>
        <v>20</v>
      </c>
      <c r="L74" s="54">
        <v>30</v>
      </c>
      <c r="M74" s="54"/>
      <c r="N74" s="21">
        <f t="shared" si="20"/>
        <v>30</v>
      </c>
      <c r="O74" s="22">
        <f t="shared" si="21"/>
        <v>600</v>
      </c>
      <c r="P74" s="56">
        <v>9.4E-2</v>
      </c>
      <c r="Q74" s="56"/>
      <c r="R74" s="112">
        <f t="shared" si="22"/>
        <v>4950</v>
      </c>
      <c r="S74" s="112">
        <f t="shared" si="23"/>
        <v>465.3</v>
      </c>
      <c r="T74" s="112">
        <f t="shared" si="24"/>
        <v>0</v>
      </c>
      <c r="U74" s="112">
        <f t="shared" si="25"/>
        <v>5415.3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101">
        <v>8.25</v>
      </c>
      <c r="D75" s="53">
        <v>5</v>
      </c>
      <c r="E75" s="53">
        <v>7</v>
      </c>
      <c r="F75" s="53"/>
      <c r="G75" s="53">
        <v>7</v>
      </c>
      <c r="H75" s="53">
        <v>7</v>
      </c>
      <c r="I75" s="53">
        <v>4</v>
      </c>
      <c r="J75" s="53"/>
      <c r="K75" s="26">
        <f t="shared" si="19"/>
        <v>30</v>
      </c>
      <c r="L75" s="54">
        <v>30</v>
      </c>
      <c r="M75" s="54"/>
      <c r="N75" s="21">
        <f t="shared" si="20"/>
        <v>30</v>
      </c>
      <c r="O75" s="22">
        <f t="shared" si="21"/>
        <v>900</v>
      </c>
      <c r="P75" s="56">
        <v>9.4E-2</v>
      </c>
      <c r="Q75" s="56"/>
      <c r="R75" s="112">
        <f t="shared" si="22"/>
        <v>7425</v>
      </c>
      <c r="S75" s="112">
        <f t="shared" si="23"/>
        <v>697.95</v>
      </c>
      <c r="T75" s="112">
        <f t="shared" si="24"/>
        <v>0</v>
      </c>
      <c r="U75" s="112">
        <f t="shared" si="25"/>
        <v>8122.95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101">
        <v>8.25</v>
      </c>
      <c r="D76" s="53">
        <v>5</v>
      </c>
      <c r="E76" s="53">
        <v>5</v>
      </c>
      <c r="F76" s="53">
        <v>5</v>
      </c>
      <c r="G76" s="53">
        <v>5</v>
      </c>
      <c r="H76" s="53">
        <v>5</v>
      </c>
      <c r="I76" s="53"/>
      <c r="J76" s="53"/>
      <c r="K76" s="26">
        <f t="shared" si="19"/>
        <v>25</v>
      </c>
      <c r="L76" s="54">
        <v>30</v>
      </c>
      <c r="M76" s="54"/>
      <c r="N76" s="21">
        <f t="shared" si="20"/>
        <v>30</v>
      </c>
      <c r="O76" s="22">
        <f t="shared" si="21"/>
        <v>750</v>
      </c>
      <c r="P76" s="56">
        <v>9.4E-2</v>
      </c>
      <c r="Q76" s="56"/>
      <c r="R76" s="112">
        <f t="shared" si="22"/>
        <v>6187.5</v>
      </c>
      <c r="S76" s="112">
        <f t="shared" si="23"/>
        <v>581.625</v>
      </c>
      <c r="T76" s="112">
        <f t="shared" si="24"/>
        <v>0</v>
      </c>
      <c r="U76" s="112">
        <f t="shared" si="25"/>
        <v>6769.125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151</v>
      </c>
      <c r="C77" s="101">
        <v>8.25</v>
      </c>
      <c r="D77" s="53"/>
      <c r="E77" s="53"/>
      <c r="F77" s="53"/>
      <c r="G77" s="53"/>
      <c r="H77" s="53"/>
      <c r="I77" s="53">
        <v>7</v>
      </c>
      <c r="J77" s="53"/>
      <c r="K77" s="26">
        <f t="shared" si="19"/>
        <v>7</v>
      </c>
      <c r="L77" s="54">
        <v>30</v>
      </c>
      <c r="M77" s="54"/>
      <c r="N77" s="21">
        <f t="shared" si="20"/>
        <v>30</v>
      </c>
      <c r="O77" s="22">
        <f t="shared" si="21"/>
        <v>210</v>
      </c>
      <c r="P77" s="56">
        <v>9.4E-2</v>
      </c>
      <c r="Q77" s="56"/>
      <c r="R77" s="112">
        <f t="shared" si="22"/>
        <v>1732.5</v>
      </c>
      <c r="S77" s="112">
        <f t="shared" si="23"/>
        <v>162.85499999999999</v>
      </c>
      <c r="T77" s="112">
        <f t="shared" si="24"/>
        <v>0</v>
      </c>
      <c r="U77" s="112">
        <f t="shared" si="25"/>
        <v>1895.355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19</v>
      </c>
      <c r="E113" s="62">
        <f t="shared" si="27"/>
        <v>16</v>
      </c>
      <c r="F113" s="62">
        <f t="shared" si="27"/>
        <v>14</v>
      </c>
      <c r="G113" s="62">
        <f t="shared" si="27"/>
        <v>21</v>
      </c>
      <c r="H113" s="62">
        <f t="shared" si="27"/>
        <v>17</v>
      </c>
      <c r="I113" s="62">
        <f t="shared" si="27"/>
        <v>20</v>
      </c>
      <c r="J113" s="62">
        <f t="shared" si="27"/>
        <v>0</v>
      </c>
      <c r="K113" s="62">
        <f t="shared" si="27"/>
        <v>107</v>
      </c>
      <c r="L113" s="62">
        <f t="shared" si="27"/>
        <v>150</v>
      </c>
      <c r="M113" s="62">
        <f t="shared" si="27"/>
        <v>0</v>
      </c>
      <c r="N113" s="62">
        <f t="shared" si="27"/>
        <v>150</v>
      </c>
      <c r="O113" s="62">
        <f t="shared" si="27"/>
        <v>3210</v>
      </c>
      <c r="P113" s="63"/>
      <c r="Q113" s="64"/>
      <c r="R113" s="114">
        <f>SUM(R73:R112)</f>
        <v>26482.5</v>
      </c>
      <c r="S113" s="114">
        <f>SUM(S73:S112)</f>
        <v>2489.355</v>
      </c>
      <c r="T113" s="114">
        <f>SUM(T73:T112)</f>
        <v>0</v>
      </c>
      <c r="U113" s="114">
        <f>SUM(U73:U112)</f>
        <v>28971.855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121.5</v>
      </c>
      <c r="E115" s="62">
        <f t="shared" ref="E115:O115" si="28">E113+E67+E20</f>
        <v>120.5</v>
      </c>
      <c r="F115" s="62">
        <f t="shared" si="28"/>
        <v>118.5</v>
      </c>
      <c r="G115" s="62">
        <f t="shared" si="28"/>
        <v>123.5</v>
      </c>
      <c r="H115" s="62">
        <f t="shared" si="28"/>
        <v>101</v>
      </c>
      <c r="I115" s="62">
        <f t="shared" si="28"/>
        <v>26.5</v>
      </c>
      <c r="J115" s="62">
        <f t="shared" si="28"/>
        <v>0</v>
      </c>
      <c r="K115" s="62">
        <f t="shared" si="28"/>
        <v>609</v>
      </c>
      <c r="L115" s="62">
        <f t="shared" si="28"/>
        <v>778</v>
      </c>
      <c r="M115" s="62">
        <f t="shared" si="28"/>
        <v>36</v>
      </c>
      <c r="N115" s="62">
        <f t="shared" si="28"/>
        <v>814</v>
      </c>
      <c r="O115" s="62">
        <f t="shared" si="28"/>
        <v>28851.5</v>
      </c>
      <c r="P115" s="63"/>
      <c r="Q115" s="64"/>
      <c r="R115" s="114">
        <f t="shared" ref="R115:U115" si="29">R113+R67+R20</f>
        <v>319264.58500000002</v>
      </c>
      <c r="S115" s="114">
        <f t="shared" si="29"/>
        <v>30010.870989999999</v>
      </c>
      <c r="T115" s="114">
        <f t="shared" si="29"/>
        <v>36304.978539999996</v>
      </c>
      <c r="U115" s="114">
        <f t="shared" si="29"/>
        <v>385580.43453000003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  <pageSetUpPr fitToPage="1"/>
  </sheetPr>
  <dimension ref="A1:AB578"/>
  <sheetViews>
    <sheetView topLeftCell="E1" zoomScaleNormal="100" workbookViewId="0" xr3:uid="{33642244-9AC9-5136-AF77-195C889548CE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7.140625" style="4" customWidth="1"/>
    <col min="20" max="20" width="13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152</v>
      </c>
      <c r="K2" s="7"/>
      <c r="L2" s="8"/>
      <c r="M2" s="8"/>
      <c r="N2" s="8"/>
      <c r="P2" s="3"/>
      <c r="Q2" s="39" t="s">
        <v>4</v>
      </c>
      <c r="S2" s="137" t="s">
        <v>153</v>
      </c>
      <c r="T2" s="135" t="s">
        <v>154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7" t="s">
        <v>153</v>
      </c>
      <c r="T3" s="135" t="s">
        <v>154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37" t="s">
        <v>155</v>
      </c>
      <c r="T4" s="135" t="s">
        <v>156</v>
      </c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37" t="s">
        <v>155</v>
      </c>
      <c r="T5" s="135" t="s">
        <v>156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59999389629810485"/>
    <pageSetUpPr fitToPage="1"/>
  </sheetPr>
  <dimension ref="A1:AB578"/>
  <sheetViews>
    <sheetView topLeftCell="F1" zoomScaleNormal="100" workbookViewId="0" xr3:uid="{D624DF06-3800-545C-AC8D-BADC89115800}">
      <selection activeCell="AA131" sqref="AA131"/>
    </sheetView>
  </sheetViews>
  <sheetFormatPr defaultColWidth="9.140625" defaultRowHeight="12.75"/>
  <cols>
    <col min="1" max="1" width="8.5703125" style="4" customWidth="1"/>
    <col min="2" max="2" width="26.710937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157</v>
      </c>
      <c r="K2" s="7"/>
      <c r="L2" s="8"/>
      <c r="M2" s="8"/>
      <c r="N2" s="8"/>
      <c r="P2" s="3"/>
      <c r="Q2" s="39" t="s">
        <v>4</v>
      </c>
      <c r="S2" s="69" t="s">
        <v>158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158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159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160</v>
      </c>
      <c r="C5" s="5"/>
      <c r="P5" s="3"/>
      <c r="Q5" s="39" t="s">
        <v>13</v>
      </c>
      <c r="R5" s="1"/>
      <c r="S5" s="69" t="s">
        <v>159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140</v>
      </c>
      <c r="C14" s="103">
        <v>55789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55789</v>
      </c>
      <c r="S14" s="112">
        <f t="shared" si="3"/>
        <v>5244.1660000000002</v>
      </c>
      <c r="T14" s="112">
        <f t="shared" si="4"/>
        <v>6917.8360000000002</v>
      </c>
      <c r="U14" s="112">
        <f t="shared" si="5"/>
        <v>67951.002000000008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46</v>
      </c>
      <c r="M20" s="62">
        <f t="shared" si="8"/>
        <v>6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55789</v>
      </c>
      <c r="S20" s="114">
        <f t="shared" ref="S20:U20" si="9">SUM(S14:S19)</f>
        <v>5244.1660000000002</v>
      </c>
      <c r="T20" s="114">
        <f t="shared" si="9"/>
        <v>6917.8360000000002</v>
      </c>
      <c r="U20" s="114">
        <f t="shared" si="9"/>
        <v>67951.002000000008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15.02</v>
      </c>
      <c r="D27" s="53">
        <v>8</v>
      </c>
      <c r="E27" s="53">
        <v>8</v>
      </c>
      <c r="F27" s="53">
        <v>8</v>
      </c>
      <c r="G27" s="53">
        <v>8</v>
      </c>
      <c r="H27" s="53">
        <v>8</v>
      </c>
      <c r="I27" s="53"/>
      <c r="J27" s="53"/>
      <c r="K27" s="26">
        <f t="shared" si="10"/>
        <v>40</v>
      </c>
      <c r="L27" s="54">
        <v>50</v>
      </c>
      <c r="M27" s="54">
        <v>2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31241.599999999999</v>
      </c>
      <c r="S27" s="112">
        <f t="shared" si="14"/>
        <v>2936.7103999999999</v>
      </c>
      <c r="T27" s="112">
        <f t="shared" si="15"/>
        <v>3873.9584</v>
      </c>
      <c r="U27" s="112">
        <f t="shared" si="16"/>
        <v>38052.268799999998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86</v>
      </c>
      <c r="C28" s="101">
        <v>11.34</v>
      </c>
      <c r="D28" s="53">
        <v>6</v>
      </c>
      <c r="E28" s="53">
        <v>6</v>
      </c>
      <c r="F28" s="53">
        <v>6</v>
      </c>
      <c r="G28" s="53">
        <v>6</v>
      </c>
      <c r="H28" s="53"/>
      <c r="I28" s="53">
        <v>6</v>
      </c>
      <c r="J28" s="53"/>
      <c r="K28" s="26">
        <f t="shared" si="10"/>
        <v>30</v>
      </c>
      <c r="L28" s="54">
        <v>50</v>
      </c>
      <c r="M28" s="54">
        <v>2</v>
      </c>
      <c r="N28" s="21">
        <f t="shared" si="11"/>
        <v>52</v>
      </c>
      <c r="O28" s="22">
        <f t="shared" si="12"/>
        <v>1560</v>
      </c>
      <c r="P28" s="56">
        <v>9.4E-2</v>
      </c>
      <c r="Q28" s="56">
        <v>0.124</v>
      </c>
      <c r="R28" s="112">
        <f t="shared" si="13"/>
        <v>17690.400000000001</v>
      </c>
      <c r="S28" s="112">
        <f t="shared" si="14"/>
        <v>1662.8976000000002</v>
      </c>
      <c r="T28" s="112">
        <f t="shared" si="15"/>
        <v>2193.6096000000002</v>
      </c>
      <c r="U28" s="112">
        <f t="shared" si="16"/>
        <v>21546.907200000001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57</v>
      </c>
      <c r="C29" s="101">
        <v>10.58</v>
      </c>
      <c r="D29" s="54">
        <v>6</v>
      </c>
      <c r="E29" s="54">
        <v>6</v>
      </c>
      <c r="F29" s="54">
        <v>6</v>
      </c>
      <c r="G29" s="54">
        <v>6</v>
      </c>
      <c r="H29" s="54">
        <v>6</v>
      </c>
      <c r="I29" s="54"/>
      <c r="J29" s="54"/>
      <c r="K29" s="26">
        <f t="shared" si="10"/>
        <v>30</v>
      </c>
      <c r="L29" s="54">
        <v>24</v>
      </c>
      <c r="M29" s="54">
        <v>0</v>
      </c>
      <c r="N29" s="21">
        <f t="shared" si="11"/>
        <v>24</v>
      </c>
      <c r="O29" s="22">
        <f t="shared" si="12"/>
        <v>720</v>
      </c>
      <c r="P29" s="56">
        <v>9.4E-2</v>
      </c>
      <c r="Q29" s="56">
        <v>0.124</v>
      </c>
      <c r="R29" s="112">
        <f t="shared" si="13"/>
        <v>7617.6</v>
      </c>
      <c r="S29" s="112">
        <f t="shared" si="14"/>
        <v>716.05439999999999</v>
      </c>
      <c r="T29" s="112">
        <f t="shared" si="15"/>
        <v>944.58240000000001</v>
      </c>
      <c r="U29" s="112">
        <f t="shared" si="16"/>
        <v>9278.2368000000006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57</v>
      </c>
      <c r="C30" s="101">
        <v>11.06</v>
      </c>
      <c r="D30" s="54">
        <v>8</v>
      </c>
      <c r="E30" s="54">
        <v>8</v>
      </c>
      <c r="F30" s="54">
        <v>8</v>
      </c>
      <c r="G30" s="54">
        <v>8</v>
      </c>
      <c r="H30" s="54">
        <v>8</v>
      </c>
      <c r="I30" s="54"/>
      <c r="J30" s="54"/>
      <c r="K30" s="26">
        <f t="shared" si="10"/>
        <v>40</v>
      </c>
      <c r="L30" s="54">
        <v>50</v>
      </c>
      <c r="M30" s="54">
        <v>2</v>
      </c>
      <c r="N30" s="21">
        <f t="shared" si="11"/>
        <v>52</v>
      </c>
      <c r="O30" s="22">
        <f t="shared" si="12"/>
        <v>2080</v>
      </c>
      <c r="P30" s="56">
        <v>9.4E-2</v>
      </c>
      <c r="Q30" s="56">
        <v>0.124</v>
      </c>
      <c r="R30" s="112">
        <f t="shared" si="13"/>
        <v>23004.799999999999</v>
      </c>
      <c r="S30" s="112">
        <f t="shared" si="14"/>
        <v>2162.4512</v>
      </c>
      <c r="T30" s="112">
        <f t="shared" si="15"/>
        <v>2852.5951999999997</v>
      </c>
      <c r="U30" s="112">
        <f t="shared" si="16"/>
        <v>28019.846399999999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57</v>
      </c>
      <c r="C31" s="101">
        <v>10.1</v>
      </c>
      <c r="D31" s="53">
        <v>5</v>
      </c>
      <c r="E31" s="53">
        <v>5</v>
      </c>
      <c r="F31" s="53">
        <v>5</v>
      </c>
      <c r="G31" s="53">
        <v>5</v>
      </c>
      <c r="H31" s="53"/>
      <c r="I31" s="53">
        <v>4</v>
      </c>
      <c r="J31" s="53"/>
      <c r="K31" s="26">
        <f t="shared" si="10"/>
        <v>24</v>
      </c>
      <c r="L31" s="54">
        <v>24</v>
      </c>
      <c r="M31" s="54">
        <v>0</v>
      </c>
      <c r="N31" s="21">
        <f t="shared" si="11"/>
        <v>24</v>
      </c>
      <c r="O31" s="22">
        <f t="shared" si="12"/>
        <v>576</v>
      </c>
      <c r="P31" s="56">
        <v>9.4E-2</v>
      </c>
      <c r="Q31" s="56">
        <v>0.124</v>
      </c>
      <c r="R31" s="112">
        <f t="shared" si="13"/>
        <v>5817.5999999999995</v>
      </c>
      <c r="S31" s="112">
        <f t="shared" si="14"/>
        <v>546.85439999999994</v>
      </c>
      <c r="T31" s="112">
        <f t="shared" si="15"/>
        <v>721.38239999999996</v>
      </c>
      <c r="U31" s="112">
        <f t="shared" si="16"/>
        <v>7085.8367999999991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57</v>
      </c>
      <c r="C32" s="101">
        <v>10.82</v>
      </c>
      <c r="D32" s="53">
        <v>6</v>
      </c>
      <c r="E32" s="53">
        <v>6</v>
      </c>
      <c r="F32" s="53">
        <v>6</v>
      </c>
      <c r="G32" s="53">
        <v>6</v>
      </c>
      <c r="H32" s="53">
        <v>6</v>
      </c>
      <c r="I32" s="53"/>
      <c r="J32" s="53"/>
      <c r="K32" s="26">
        <f t="shared" si="10"/>
        <v>30</v>
      </c>
      <c r="L32" s="54">
        <v>24</v>
      </c>
      <c r="M32" s="54">
        <v>0</v>
      </c>
      <c r="N32" s="21">
        <f t="shared" si="11"/>
        <v>24</v>
      </c>
      <c r="O32" s="22">
        <f t="shared" si="12"/>
        <v>720</v>
      </c>
      <c r="P32" s="56">
        <v>9.4E-2</v>
      </c>
      <c r="Q32" s="56">
        <v>0.124</v>
      </c>
      <c r="R32" s="112">
        <f t="shared" si="13"/>
        <v>7790.4000000000005</v>
      </c>
      <c r="S32" s="112">
        <f t="shared" si="14"/>
        <v>732.2976000000001</v>
      </c>
      <c r="T32" s="112">
        <f t="shared" si="15"/>
        <v>966.00960000000009</v>
      </c>
      <c r="U32" s="112">
        <f t="shared" si="16"/>
        <v>9488.7072000000007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57</v>
      </c>
      <c r="C33" s="101">
        <v>10.92</v>
      </c>
      <c r="D33" s="53">
        <v>8</v>
      </c>
      <c r="E33" s="53">
        <v>8</v>
      </c>
      <c r="F33" s="53">
        <v>8</v>
      </c>
      <c r="G33" s="53">
        <v>8</v>
      </c>
      <c r="H33" s="53"/>
      <c r="I33" s="53">
        <v>8</v>
      </c>
      <c r="J33" s="53"/>
      <c r="K33" s="26">
        <f t="shared" si="10"/>
        <v>40</v>
      </c>
      <c r="L33" s="54">
        <v>49</v>
      </c>
      <c r="M33" s="54">
        <v>2</v>
      </c>
      <c r="N33" s="21">
        <f t="shared" si="11"/>
        <v>51</v>
      </c>
      <c r="O33" s="22">
        <f t="shared" si="12"/>
        <v>2040</v>
      </c>
      <c r="P33" s="56">
        <v>9.4E-2</v>
      </c>
      <c r="Q33" s="56">
        <v>0</v>
      </c>
      <c r="R33" s="112">
        <f t="shared" si="13"/>
        <v>22276.799999999999</v>
      </c>
      <c r="S33" s="112">
        <f t="shared" si="14"/>
        <v>2094.0191999999997</v>
      </c>
      <c r="T33" s="112">
        <f t="shared" si="15"/>
        <v>0</v>
      </c>
      <c r="U33" s="112">
        <f t="shared" si="16"/>
        <v>24370.819199999998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57</v>
      </c>
      <c r="C34" s="101">
        <v>11.38</v>
      </c>
      <c r="D34" s="53">
        <v>8</v>
      </c>
      <c r="E34" s="53">
        <v>8</v>
      </c>
      <c r="F34" s="53">
        <v>8</v>
      </c>
      <c r="G34" s="53">
        <v>8</v>
      </c>
      <c r="H34" s="53">
        <v>8</v>
      </c>
      <c r="I34" s="53"/>
      <c r="J34" s="53"/>
      <c r="K34" s="26">
        <f t="shared" si="10"/>
        <v>40</v>
      </c>
      <c r="L34" s="54">
        <v>49</v>
      </c>
      <c r="M34" s="54">
        <v>2</v>
      </c>
      <c r="N34" s="21">
        <f t="shared" si="11"/>
        <v>51</v>
      </c>
      <c r="O34" s="22">
        <f t="shared" si="12"/>
        <v>2040</v>
      </c>
      <c r="P34" s="56">
        <v>9.4E-2</v>
      </c>
      <c r="Q34" s="56">
        <v>0</v>
      </c>
      <c r="R34" s="112">
        <f t="shared" si="13"/>
        <v>23215.200000000001</v>
      </c>
      <c r="S34" s="112">
        <f t="shared" si="14"/>
        <v>2182.2287999999999</v>
      </c>
      <c r="T34" s="112">
        <f t="shared" si="15"/>
        <v>0</v>
      </c>
      <c r="U34" s="112">
        <f t="shared" si="16"/>
        <v>25397.428800000002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57</v>
      </c>
      <c r="C35" s="101">
        <v>10.4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/>
      <c r="J35" s="53"/>
      <c r="K35" s="26">
        <f t="shared" si="10"/>
        <v>40</v>
      </c>
      <c r="L35" s="54">
        <v>49</v>
      </c>
      <c r="M35" s="54">
        <v>2</v>
      </c>
      <c r="N35" s="21">
        <f t="shared" si="11"/>
        <v>51</v>
      </c>
      <c r="O35" s="22">
        <f t="shared" si="12"/>
        <v>2040</v>
      </c>
      <c r="P35" s="56">
        <v>9.4E-2</v>
      </c>
      <c r="Q35" s="56">
        <v>0</v>
      </c>
      <c r="R35" s="112">
        <f t="shared" si="13"/>
        <v>21216</v>
      </c>
      <c r="S35" s="112">
        <f t="shared" si="14"/>
        <v>1994.3040000000001</v>
      </c>
      <c r="T35" s="112">
        <f t="shared" si="15"/>
        <v>0</v>
      </c>
      <c r="U35" s="112">
        <f t="shared" si="16"/>
        <v>23210.304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56</v>
      </c>
      <c r="C36" s="101">
        <v>8.25</v>
      </c>
      <c r="D36" s="53">
        <v>5</v>
      </c>
      <c r="E36" s="53">
        <v>5</v>
      </c>
      <c r="F36" s="53">
        <v>5</v>
      </c>
      <c r="G36" s="53">
        <v>5</v>
      </c>
      <c r="H36" s="53"/>
      <c r="I36" s="53">
        <v>5</v>
      </c>
      <c r="J36" s="53"/>
      <c r="K36" s="26">
        <f t="shared" si="10"/>
        <v>25</v>
      </c>
      <c r="L36" s="54">
        <v>24</v>
      </c>
      <c r="M36" s="54">
        <v>0</v>
      </c>
      <c r="N36" s="21">
        <f t="shared" si="11"/>
        <v>24</v>
      </c>
      <c r="O36" s="22">
        <f t="shared" si="12"/>
        <v>600</v>
      </c>
      <c r="P36" s="56">
        <v>9.4E-2</v>
      </c>
      <c r="Q36" s="56">
        <v>0</v>
      </c>
      <c r="R36" s="112">
        <f t="shared" si="13"/>
        <v>4950</v>
      </c>
      <c r="S36" s="112">
        <f t="shared" si="14"/>
        <v>465.3</v>
      </c>
      <c r="T36" s="112">
        <f t="shared" si="15"/>
        <v>0</v>
      </c>
      <c r="U36" s="112">
        <f t="shared" si="16"/>
        <v>5415.3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56</v>
      </c>
      <c r="C37" s="101">
        <v>8.59</v>
      </c>
      <c r="D37" s="53">
        <v>6</v>
      </c>
      <c r="E37" s="53">
        <v>6</v>
      </c>
      <c r="F37" s="53">
        <v>6</v>
      </c>
      <c r="G37" s="53">
        <v>6</v>
      </c>
      <c r="H37" s="53"/>
      <c r="I37" s="53"/>
      <c r="J37" s="53"/>
      <c r="K37" s="26">
        <f t="shared" si="10"/>
        <v>24</v>
      </c>
      <c r="L37" s="54">
        <v>24</v>
      </c>
      <c r="M37" s="54">
        <v>0</v>
      </c>
      <c r="N37" s="21">
        <f t="shared" si="11"/>
        <v>24</v>
      </c>
      <c r="O37" s="22">
        <f t="shared" si="12"/>
        <v>576</v>
      </c>
      <c r="P37" s="56">
        <v>9.4E-2</v>
      </c>
      <c r="Q37" s="56">
        <v>0</v>
      </c>
      <c r="R37" s="112">
        <f t="shared" si="13"/>
        <v>4947.84</v>
      </c>
      <c r="S37" s="112">
        <f t="shared" si="14"/>
        <v>465.09696000000002</v>
      </c>
      <c r="T37" s="112">
        <f t="shared" si="15"/>
        <v>0</v>
      </c>
      <c r="U37" s="112">
        <f t="shared" si="16"/>
        <v>5412.93696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161</v>
      </c>
      <c r="C38" s="101">
        <v>9.5</v>
      </c>
      <c r="D38" s="53">
        <v>5</v>
      </c>
      <c r="E38" s="53">
        <v>5</v>
      </c>
      <c r="F38" s="53">
        <v>5</v>
      </c>
      <c r="G38" s="53">
        <v>5</v>
      </c>
      <c r="H38" s="53"/>
      <c r="I38" s="53"/>
      <c r="J38" s="53"/>
      <c r="K38" s="26">
        <f t="shared" si="10"/>
        <v>20</v>
      </c>
      <c r="L38" s="54">
        <v>24</v>
      </c>
      <c r="M38" s="54">
        <v>0</v>
      </c>
      <c r="N38" s="21">
        <f t="shared" si="11"/>
        <v>24</v>
      </c>
      <c r="O38" s="22">
        <f t="shared" si="12"/>
        <v>480</v>
      </c>
      <c r="P38" s="56">
        <v>9.4E-2</v>
      </c>
      <c r="Q38" s="56">
        <v>0</v>
      </c>
      <c r="R38" s="112">
        <f t="shared" si="13"/>
        <v>4560</v>
      </c>
      <c r="S38" s="112">
        <f t="shared" si="14"/>
        <v>428.64</v>
      </c>
      <c r="T38" s="112">
        <f t="shared" si="15"/>
        <v>0</v>
      </c>
      <c r="U38" s="112">
        <f t="shared" si="16"/>
        <v>4988.6400000000003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 t="s">
        <v>145</v>
      </c>
      <c r="C39" s="101">
        <v>8.25</v>
      </c>
      <c r="D39" s="53">
        <v>8</v>
      </c>
      <c r="E39" s="53">
        <v>8</v>
      </c>
      <c r="F39" s="53">
        <v>8</v>
      </c>
      <c r="G39" s="53">
        <v>8</v>
      </c>
      <c r="H39" s="53">
        <v>8</v>
      </c>
      <c r="I39" s="53"/>
      <c r="J39" s="53"/>
      <c r="K39" s="26">
        <f t="shared" si="10"/>
        <v>40</v>
      </c>
      <c r="L39" s="54">
        <v>48</v>
      </c>
      <c r="M39" s="54">
        <v>2</v>
      </c>
      <c r="N39" s="21">
        <f t="shared" si="11"/>
        <v>50</v>
      </c>
      <c r="O39" s="22">
        <f t="shared" si="12"/>
        <v>2000</v>
      </c>
      <c r="P39" s="56">
        <v>9.4E-2</v>
      </c>
      <c r="Q39" s="56">
        <v>0.124</v>
      </c>
      <c r="R39" s="112">
        <f t="shared" si="13"/>
        <v>16500</v>
      </c>
      <c r="S39" s="112">
        <f t="shared" si="14"/>
        <v>1551</v>
      </c>
      <c r="T39" s="112">
        <f t="shared" si="15"/>
        <v>2046</v>
      </c>
      <c r="U39" s="112">
        <f t="shared" si="16"/>
        <v>20097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 t="s">
        <v>145</v>
      </c>
      <c r="C40" s="101">
        <v>8.25</v>
      </c>
      <c r="D40" s="53">
        <v>8</v>
      </c>
      <c r="E40" s="53">
        <v>8</v>
      </c>
      <c r="F40" s="53">
        <v>8</v>
      </c>
      <c r="G40" s="53">
        <v>8</v>
      </c>
      <c r="H40" s="53">
        <v>8</v>
      </c>
      <c r="I40" s="53"/>
      <c r="J40" s="53"/>
      <c r="K40" s="26">
        <f t="shared" si="10"/>
        <v>40</v>
      </c>
      <c r="L40" s="54">
        <v>48</v>
      </c>
      <c r="M40" s="54">
        <v>2</v>
      </c>
      <c r="N40" s="21">
        <f t="shared" si="11"/>
        <v>50</v>
      </c>
      <c r="O40" s="22">
        <f t="shared" si="12"/>
        <v>2000</v>
      </c>
      <c r="P40" s="56">
        <v>9.4E-2</v>
      </c>
      <c r="Q40" s="56">
        <v>0.124</v>
      </c>
      <c r="R40" s="112">
        <f t="shared" si="13"/>
        <v>16500</v>
      </c>
      <c r="S40" s="112">
        <f t="shared" si="14"/>
        <v>1551</v>
      </c>
      <c r="T40" s="112">
        <f t="shared" si="15"/>
        <v>2046</v>
      </c>
      <c r="U40" s="112">
        <f t="shared" si="16"/>
        <v>20097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95</v>
      </c>
      <c r="E67" s="62">
        <f t="shared" si="18"/>
        <v>95</v>
      </c>
      <c r="F67" s="62">
        <f t="shared" si="18"/>
        <v>95</v>
      </c>
      <c r="G67" s="62">
        <f t="shared" si="18"/>
        <v>95</v>
      </c>
      <c r="H67" s="62">
        <f t="shared" si="18"/>
        <v>60</v>
      </c>
      <c r="I67" s="62">
        <f t="shared" si="18"/>
        <v>23</v>
      </c>
      <c r="J67" s="62">
        <f t="shared" si="18"/>
        <v>0</v>
      </c>
      <c r="K67" s="62">
        <f t="shared" si="18"/>
        <v>463</v>
      </c>
      <c r="L67" s="62">
        <f t="shared" si="18"/>
        <v>537</v>
      </c>
      <c r="M67" s="62">
        <f t="shared" si="18"/>
        <v>16</v>
      </c>
      <c r="N67" s="62">
        <f t="shared" si="18"/>
        <v>553</v>
      </c>
      <c r="O67" s="62">
        <f t="shared" si="18"/>
        <v>19512</v>
      </c>
      <c r="P67" s="63"/>
      <c r="Q67" s="64"/>
      <c r="R67" s="114">
        <f>SUM(R27:R66)</f>
        <v>207328.24</v>
      </c>
      <c r="S67" s="114">
        <f>SUM(S27:S66)</f>
        <v>19488.854560000003</v>
      </c>
      <c r="T67" s="114">
        <f>SUM(T27:T66)</f>
        <v>15644.1376</v>
      </c>
      <c r="U67" s="114">
        <f>SUM(U27:U66)</f>
        <v>242461.23215999999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6">
        <v>8.25</v>
      </c>
      <c r="D73" s="54">
        <v>4</v>
      </c>
      <c r="E73" s="54">
        <v>4</v>
      </c>
      <c r="F73" s="54">
        <v>4</v>
      </c>
      <c r="G73" s="54">
        <v>4</v>
      </c>
      <c r="H73" s="54"/>
      <c r="I73" s="54">
        <v>4</v>
      </c>
      <c r="J73" s="54"/>
      <c r="K73" s="26">
        <f t="shared" si="19"/>
        <v>20</v>
      </c>
      <c r="L73" s="54">
        <v>24</v>
      </c>
      <c r="M73" s="54">
        <v>0</v>
      </c>
      <c r="N73" s="21">
        <f t="shared" si="20"/>
        <v>24</v>
      </c>
      <c r="O73" s="22">
        <f t="shared" si="21"/>
        <v>480</v>
      </c>
      <c r="P73" s="56">
        <v>9.4E-2</v>
      </c>
      <c r="Q73" s="56"/>
      <c r="R73" s="112">
        <f t="shared" si="22"/>
        <v>3960</v>
      </c>
      <c r="S73" s="112">
        <f t="shared" si="23"/>
        <v>372.24</v>
      </c>
      <c r="T73" s="112">
        <f t="shared" si="24"/>
        <v>0</v>
      </c>
      <c r="U73" s="112">
        <f t="shared" si="25"/>
        <v>4332.24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55">
        <v>8.34</v>
      </c>
      <c r="D74" s="54">
        <v>4</v>
      </c>
      <c r="E74" s="54">
        <v>4</v>
      </c>
      <c r="F74" s="54">
        <v>4</v>
      </c>
      <c r="G74" s="54">
        <v>4</v>
      </c>
      <c r="H74" s="54">
        <v>6</v>
      </c>
      <c r="I74" s="54"/>
      <c r="J74" s="54"/>
      <c r="K74" s="26">
        <f t="shared" si="19"/>
        <v>22</v>
      </c>
      <c r="L74" s="54">
        <v>24</v>
      </c>
      <c r="M74" s="54">
        <v>0</v>
      </c>
      <c r="N74" s="21">
        <f t="shared" si="20"/>
        <v>24</v>
      </c>
      <c r="O74" s="22">
        <f t="shared" si="21"/>
        <v>528</v>
      </c>
      <c r="P74" s="56">
        <v>9.4E-2</v>
      </c>
      <c r="Q74" s="56"/>
      <c r="R74" s="112">
        <f t="shared" si="22"/>
        <v>4403.5199999999995</v>
      </c>
      <c r="S74" s="112">
        <f t="shared" si="23"/>
        <v>413.93087999999995</v>
      </c>
      <c r="T74" s="112">
        <f t="shared" si="24"/>
        <v>0</v>
      </c>
      <c r="U74" s="112">
        <f t="shared" si="25"/>
        <v>4817.4508799999994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55">
        <v>8.42</v>
      </c>
      <c r="D75" s="53">
        <v>4</v>
      </c>
      <c r="E75" s="53">
        <v>6</v>
      </c>
      <c r="F75" s="53">
        <v>4</v>
      </c>
      <c r="G75" s="53">
        <v>6</v>
      </c>
      <c r="H75" s="53">
        <v>4</v>
      </c>
      <c r="I75" s="53"/>
      <c r="J75" s="53"/>
      <c r="K75" s="26">
        <f t="shared" si="19"/>
        <v>24</v>
      </c>
      <c r="L75" s="54">
        <v>24</v>
      </c>
      <c r="M75" s="54">
        <v>0</v>
      </c>
      <c r="N75" s="21">
        <f t="shared" si="20"/>
        <v>24</v>
      </c>
      <c r="O75" s="22">
        <f t="shared" si="21"/>
        <v>576</v>
      </c>
      <c r="P75" s="56">
        <v>9.4E-2</v>
      </c>
      <c r="Q75" s="56"/>
      <c r="R75" s="112">
        <f t="shared" si="22"/>
        <v>4849.92</v>
      </c>
      <c r="S75" s="112">
        <f t="shared" si="23"/>
        <v>455.89248000000003</v>
      </c>
      <c r="T75" s="112">
        <f t="shared" si="24"/>
        <v>0</v>
      </c>
      <c r="U75" s="112">
        <f t="shared" si="25"/>
        <v>5305.8124800000005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55">
        <v>8.25</v>
      </c>
      <c r="D76" s="53">
        <v>4</v>
      </c>
      <c r="E76" s="53">
        <v>4</v>
      </c>
      <c r="F76" s="53">
        <v>0</v>
      </c>
      <c r="G76" s="53"/>
      <c r="H76" s="53">
        <v>4</v>
      </c>
      <c r="I76" s="53">
        <v>4</v>
      </c>
      <c r="J76" s="53"/>
      <c r="K76" s="26">
        <f t="shared" si="19"/>
        <v>16</v>
      </c>
      <c r="L76" s="54">
        <v>24</v>
      </c>
      <c r="M76" s="54">
        <v>0</v>
      </c>
      <c r="N76" s="21">
        <f t="shared" si="20"/>
        <v>24</v>
      </c>
      <c r="O76" s="22">
        <f t="shared" si="21"/>
        <v>384</v>
      </c>
      <c r="P76" s="56">
        <v>9.4E-2</v>
      </c>
      <c r="Q76" s="56"/>
      <c r="R76" s="112">
        <f t="shared" si="22"/>
        <v>3168</v>
      </c>
      <c r="S76" s="112">
        <f t="shared" si="23"/>
        <v>297.79199999999997</v>
      </c>
      <c r="T76" s="112">
        <f t="shared" si="24"/>
        <v>0</v>
      </c>
      <c r="U76" s="112">
        <f t="shared" si="25"/>
        <v>3465.7919999999999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55">
        <v>8.5500000000000007</v>
      </c>
      <c r="D77" s="53">
        <v>4</v>
      </c>
      <c r="E77" s="53"/>
      <c r="F77" s="53"/>
      <c r="G77" s="53">
        <v>4</v>
      </c>
      <c r="H77" s="53"/>
      <c r="I77" s="53"/>
      <c r="J77" s="53"/>
      <c r="K77" s="26">
        <f t="shared" si="19"/>
        <v>8</v>
      </c>
      <c r="L77" s="54">
        <v>24</v>
      </c>
      <c r="M77" s="54">
        <v>0</v>
      </c>
      <c r="N77" s="21">
        <f t="shared" si="20"/>
        <v>24</v>
      </c>
      <c r="O77" s="22">
        <f t="shared" si="21"/>
        <v>192</v>
      </c>
      <c r="P77" s="56">
        <v>9.4E-2</v>
      </c>
      <c r="Q77" s="56"/>
      <c r="R77" s="112">
        <f t="shared" si="22"/>
        <v>1641.6000000000001</v>
      </c>
      <c r="S77" s="112">
        <f t="shared" si="23"/>
        <v>154.31040000000002</v>
      </c>
      <c r="T77" s="112">
        <f t="shared" si="24"/>
        <v>0</v>
      </c>
      <c r="U77" s="112">
        <f t="shared" si="25"/>
        <v>1795.9104000000002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55">
        <v>8.25</v>
      </c>
      <c r="D78" s="53"/>
      <c r="E78" s="53">
        <v>4</v>
      </c>
      <c r="F78" s="53"/>
      <c r="G78" s="53">
        <v>4</v>
      </c>
      <c r="H78" s="53"/>
      <c r="I78" s="53"/>
      <c r="J78" s="53"/>
      <c r="K78" s="26">
        <f t="shared" si="19"/>
        <v>8</v>
      </c>
      <c r="L78" s="54">
        <v>24</v>
      </c>
      <c r="M78" s="54">
        <v>0</v>
      </c>
      <c r="N78" s="21">
        <f t="shared" si="20"/>
        <v>24</v>
      </c>
      <c r="O78" s="22">
        <f t="shared" si="21"/>
        <v>192</v>
      </c>
      <c r="P78" s="56">
        <v>9.4E-2</v>
      </c>
      <c r="Q78" s="56"/>
      <c r="R78" s="112">
        <f t="shared" si="22"/>
        <v>1584</v>
      </c>
      <c r="S78" s="112">
        <f t="shared" si="23"/>
        <v>148.89599999999999</v>
      </c>
      <c r="T78" s="112">
        <f t="shared" si="24"/>
        <v>0</v>
      </c>
      <c r="U78" s="112">
        <f t="shared" si="25"/>
        <v>1732.896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55">
        <v>8.25</v>
      </c>
      <c r="D79" s="53">
        <v>6</v>
      </c>
      <c r="E79" s="53"/>
      <c r="F79" s="53">
        <v>6</v>
      </c>
      <c r="G79" s="53"/>
      <c r="H79" s="53"/>
      <c r="I79" s="53"/>
      <c r="J79" s="53"/>
      <c r="K79" s="26">
        <f t="shared" si="19"/>
        <v>12</v>
      </c>
      <c r="L79" s="54">
        <v>24</v>
      </c>
      <c r="M79" s="54">
        <v>0</v>
      </c>
      <c r="N79" s="21">
        <f t="shared" si="20"/>
        <v>24</v>
      </c>
      <c r="O79" s="22">
        <f t="shared" si="21"/>
        <v>288</v>
      </c>
      <c r="P79" s="56">
        <v>9.4E-2</v>
      </c>
      <c r="Q79" s="56"/>
      <c r="R79" s="112">
        <f t="shared" si="22"/>
        <v>2376</v>
      </c>
      <c r="S79" s="112">
        <f t="shared" si="23"/>
        <v>223.34399999999999</v>
      </c>
      <c r="T79" s="112">
        <f t="shared" si="24"/>
        <v>0</v>
      </c>
      <c r="U79" s="112">
        <f t="shared" si="25"/>
        <v>2599.3440000000001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56</v>
      </c>
      <c r="C80" s="55">
        <v>8.25</v>
      </c>
      <c r="D80" s="53">
        <v>4</v>
      </c>
      <c r="E80" s="53">
        <v>4</v>
      </c>
      <c r="F80" s="53">
        <v>4</v>
      </c>
      <c r="G80" s="53">
        <v>4</v>
      </c>
      <c r="H80" s="53">
        <v>4</v>
      </c>
      <c r="I80" s="53"/>
      <c r="J80" s="53"/>
      <c r="K80" s="26">
        <f t="shared" si="19"/>
        <v>20</v>
      </c>
      <c r="L80" s="54">
        <v>24</v>
      </c>
      <c r="M80" s="54">
        <v>0</v>
      </c>
      <c r="N80" s="21">
        <f t="shared" si="20"/>
        <v>24</v>
      </c>
      <c r="O80" s="22">
        <f t="shared" si="21"/>
        <v>480</v>
      </c>
      <c r="P80" s="56">
        <v>9.4E-2</v>
      </c>
      <c r="Q80" s="56"/>
      <c r="R80" s="112">
        <f t="shared" si="22"/>
        <v>3960</v>
      </c>
      <c r="S80" s="112">
        <f t="shared" si="23"/>
        <v>372.24</v>
      </c>
      <c r="T80" s="112">
        <f t="shared" si="24"/>
        <v>0</v>
      </c>
      <c r="U80" s="112">
        <f t="shared" si="25"/>
        <v>4332.24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56</v>
      </c>
      <c r="C81" s="55">
        <v>8.5</v>
      </c>
      <c r="D81" s="53"/>
      <c r="E81" s="53">
        <v>6</v>
      </c>
      <c r="F81" s="53"/>
      <c r="G81" s="53">
        <v>6</v>
      </c>
      <c r="H81" s="53"/>
      <c r="I81" s="53"/>
      <c r="J81" s="53"/>
      <c r="K81" s="26">
        <f t="shared" si="19"/>
        <v>12</v>
      </c>
      <c r="L81" s="54">
        <v>24</v>
      </c>
      <c r="M81" s="54">
        <v>0</v>
      </c>
      <c r="N81" s="21">
        <f t="shared" si="20"/>
        <v>24</v>
      </c>
      <c r="O81" s="22">
        <f t="shared" si="21"/>
        <v>288</v>
      </c>
      <c r="P81" s="56">
        <v>9.4E-2</v>
      </c>
      <c r="Q81" s="56"/>
      <c r="R81" s="112">
        <f t="shared" si="22"/>
        <v>2448</v>
      </c>
      <c r="S81" s="112">
        <f t="shared" si="23"/>
        <v>230.11199999999999</v>
      </c>
      <c r="T81" s="112">
        <f t="shared" si="24"/>
        <v>0</v>
      </c>
      <c r="U81" s="112">
        <f t="shared" si="25"/>
        <v>2678.1120000000001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56</v>
      </c>
      <c r="C82" s="55">
        <v>8.25</v>
      </c>
      <c r="D82" s="53">
        <v>4</v>
      </c>
      <c r="E82" s="53">
        <v>4</v>
      </c>
      <c r="F82" s="53"/>
      <c r="G82" s="53">
        <v>4</v>
      </c>
      <c r="H82" s="53"/>
      <c r="I82" s="53">
        <v>4</v>
      </c>
      <c r="J82" s="53"/>
      <c r="K82" s="26">
        <f t="shared" si="19"/>
        <v>16</v>
      </c>
      <c r="L82" s="54">
        <v>24</v>
      </c>
      <c r="M82" s="54">
        <v>0</v>
      </c>
      <c r="N82" s="21">
        <f t="shared" si="20"/>
        <v>24</v>
      </c>
      <c r="O82" s="22">
        <f t="shared" si="21"/>
        <v>384</v>
      </c>
      <c r="P82" s="56">
        <v>9.4E-2</v>
      </c>
      <c r="Q82" s="56"/>
      <c r="R82" s="112">
        <f t="shared" si="22"/>
        <v>3168</v>
      </c>
      <c r="S82" s="112">
        <f t="shared" si="23"/>
        <v>297.79199999999997</v>
      </c>
      <c r="T82" s="112">
        <f t="shared" si="24"/>
        <v>0</v>
      </c>
      <c r="U82" s="112">
        <f t="shared" si="25"/>
        <v>3465.7919999999999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 t="s">
        <v>162</v>
      </c>
      <c r="C83" s="55">
        <v>8.25</v>
      </c>
      <c r="D83" s="53"/>
      <c r="E83" s="53">
        <v>5</v>
      </c>
      <c r="F83" s="53">
        <v>5</v>
      </c>
      <c r="G83" s="53">
        <v>5</v>
      </c>
      <c r="H83" s="53">
        <v>5</v>
      </c>
      <c r="I83" s="53">
        <v>5</v>
      </c>
      <c r="J83" s="53"/>
      <c r="K83" s="26">
        <f t="shared" si="19"/>
        <v>25</v>
      </c>
      <c r="L83" s="54">
        <v>24</v>
      </c>
      <c r="M83" s="54">
        <v>0</v>
      </c>
      <c r="N83" s="21">
        <f t="shared" si="20"/>
        <v>24</v>
      </c>
      <c r="O83" s="22">
        <f t="shared" si="21"/>
        <v>600</v>
      </c>
      <c r="P83" s="56">
        <v>9.4E-2</v>
      </c>
      <c r="Q83" s="56"/>
      <c r="R83" s="112">
        <f t="shared" si="22"/>
        <v>4950</v>
      </c>
      <c r="S83" s="112">
        <f t="shared" si="23"/>
        <v>465.3</v>
      </c>
      <c r="T83" s="112">
        <f t="shared" si="24"/>
        <v>0</v>
      </c>
      <c r="U83" s="112">
        <f t="shared" si="25"/>
        <v>5415.3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34</v>
      </c>
      <c r="E113" s="62">
        <f t="shared" si="27"/>
        <v>41</v>
      </c>
      <c r="F113" s="62">
        <f t="shared" si="27"/>
        <v>27</v>
      </c>
      <c r="G113" s="62">
        <f t="shared" si="27"/>
        <v>41</v>
      </c>
      <c r="H113" s="62">
        <f t="shared" si="27"/>
        <v>23</v>
      </c>
      <c r="I113" s="62">
        <f t="shared" si="27"/>
        <v>17</v>
      </c>
      <c r="J113" s="62">
        <f t="shared" si="27"/>
        <v>0</v>
      </c>
      <c r="K113" s="62">
        <f t="shared" si="27"/>
        <v>183</v>
      </c>
      <c r="L113" s="62">
        <f t="shared" si="27"/>
        <v>264</v>
      </c>
      <c r="M113" s="62">
        <f t="shared" si="27"/>
        <v>0</v>
      </c>
      <c r="N113" s="62">
        <f t="shared" si="27"/>
        <v>264</v>
      </c>
      <c r="O113" s="62">
        <f t="shared" si="27"/>
        <v>4392</v>
      </c>
      <c r="P113" s="63"/>
      <c r="Q113" s="64"/>
      <c r="R113" s="114">
        <f>SUM(R73:R112)</f>
        <v>36509.040000000001</v>
      </c>
      <c r="S113" s="114">
        <f>SUM(S73:S112)</f>
        <v>3431.8497599999996</v>
      </c>
      <c r="T113" s="114">
        <f>SUM(T73:T112)</f>
        <v>0</v>
      </c>
      <c r="U113" s="114">
        <f>SUM(U73:U112)</f>
        <v>39940.889760000005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137</v>
      </c>
      <c r="E115" s="62">
        <f t="shared" ref="E115:O115" si="28">E113+E67+E20</f>
        <v>144</v>
      </c>
      <c r="F115" s="62">
        <f t="shared" si="28"/>
        <v>130</v>
      </c>
      <c r="G115" s="62">
        <f t="shared" si="28"/>
        <v>144</v>
      </c>
      <c r="H115" s="62">
        <f t="shared" si="28"/>
        <v>91</v>
      </c>
      <c r="I115" s="62">
        <f t="shared" si="28"/>
        <v>40</v>
      </c>
      <c r="J115" s="62">
        <f t="shared" si="28"/>
        <v>0</v>
      </c>
      <c r="K115" s="62">
        <f t="shared" si="28"/>
        <v>686</v>
      </c>
      <c r="L115" s="62">
        <f t="shared" si="28"/>
        <v>847</v>
      </c>
      <c r="M115" s="62">
        <f t="shared" si="28"/>
        <v>22</v>
      </c>
      <c r="N115" s="62">
        <f t="shared" si="28"/>
        <v>869</v>
      </c>
      <c r="O115" s="62">
        <f t="shared" si="28"/>
        <v>25984</v>
      </c>
      <c r="P115" s="63"/>
      <c r="Q115" s="64"/>
      <c r="R115" s="114">
        <f t="shared" ref="R115:U115" si="29">R113+R67+R20</f>
        <v>299626.28000000003</v>
      </c>
      <c r="S115" s="114">
        <f t="shared" si="29"/>
        <v>28164.870320000005</v>
      </c>
      <c r="T115" s="114">
        <f t="shared" si="29"/>
        <v>22561.973600000001</v>
      </c>
      <c r="U115" s="114">
        <f t="shared" si="29"/>
        <v>350353.12392000004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  <pageSetUpPr fitToPage="1"/>
  </sheetPr>
  <dimension ref="A1:AB578"/>
  <sheetViews>
    <sheetView topLeftCell="G1" zoomScaleNormal="100" workbookViewId="0" xr3:uid="{11A3ACCB-1F19-5AC9-A611-4158731A345D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163</v>
      </c>
      <c r="K2" s="7"/>
      <c r="L2" s="8"/>
      <c r="M2" s="8"/>
      <c r="N2" s="8"/>
      <c r="P2" s="3"/>
      <c r="Q2" s="39" t="s">
        <v>4</v>
      </c>
      <c r="S2" s="69" t="s">
        <v>164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164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165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166</v>
      </c>
      <c r="C5" s="5"/>
      <c r="P5" s="3"/>
      <c r="Q5" s="39" t="s">
        <v>13</v>
      </c>
      <c r="R5" s="1"/>
      <c r="S5" s="69" t="s">
        <v>165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13.65</v>
      </c>
      <c r="D27" s="54">
        <v>9</v>
      </c>
      <c r="E27" s="54">
        <v>6.5</v>
      </c>
      <c r="F27" s="54">
        <v>9</v>
      </c>
      <c r="G27" s="54">
        <v>6.5</v>
      </c>
      <c r="H27" s="54">
        <v>9</v>
      </c>
      <c r="I27" s="54"/>
      <c r="J27" s="54"/>
      <c r="K27" s="26">
        <f t="shared" si="10"/>
        <v>40</v>
      </c>
      <c r="L27" s="54">
        <v>50</v>
      </c>
      <c r="M27" s="54">
        <v>2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28392</v>
      </c>
      <c r="S27" s="112">
        <f t="shared" si="14"/>
        <v>2668.848</v>
      </c>
      <c r="T27" s="112">
        <f t="shared" si="15"/>
        <v>3520.6080000000002</v>
      </c>
      <c r="U27" s="112">
        <f t="shared" si="16"/>
        <v>34581.455999999998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74</v>
      </c>
      <c r="C28" s="101">
        <v>11.45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50</v>
      </c>
      <c r="M28" s="54">
        <v>2</v>
      </c>
      <c r="N28" s="21">
        <f t="shared" si="11"/>
        <v>52</v>
      </c>
      <c r="O28" s="22">
        <f t="shared" si="12"/>
        <v>2080</v>
      </c>
      <c r="P28" s="56">
        <v>9.4E-2</v>
      </c>
      <c r="Q28" s="56">
        <v>0.124</v>
      </c>
      <c r="R28" s="112">
        <f t="shared" si="13"/>
        <v>23816</v>
      </c>
      <c r="S28" s="112">
        <f t="shared" si="14"/>
        <v>2238.7040000000002</v>
      </c>
      <c r="T28" s="112">
        <f t="shared" si="15"/>
        <v>2953.1840000000002</v>
      </c>
      <c r="U28" s="112">
        <f t="shared" si="16"/>
        <v>29007.887999999999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86</v>
      </c>
      <c r="C29" s="101">
        <v>11.36</v>
      </c>
      <c r="D29" s="53">
        <v>8</v>
      </c>
      <c r="E29" s="53">
        <v>8</v>
      </c>
      <c r="F29" s="53">
        <v>8</v>
      </c>
      <c r="G29" s="53">
        <v>8</v>
      </c>
      <c r="H29" s="53"/>
      <c r="I29" s="53">
        <v>8</v>
      </c>
      <c r="J29" s="53"/>
      <c r="K29" s="26">
        <f t="shared" si="10"/>
        <v>40</v>
      </c>
      <c r="L29" s="54">
        <v>50</v>
      </c>
      <c r="M29" s="54">
        <v>2</v>
      </c>
      <c r="N29" s="21">
        <f t="shared" si="11"/>
        <v>52</v>
      </c>
      <c r="O29" s="22">
        <f t="shared" si="12"/>
        <v>2080</v>
      </c>
      <c r="P29" s="56">
        <v>9.4E-2</v>
      </c>
      <c r="Q29" s="56">
        <v>0.124</v>
      </c>
      <c r="R29" s="112">
        <f t="shared" si="13"/>
        <v>23628.799999999999</v>
      </c>
      <c r="S29" s="112">
        <f t="shared" si="14"/>
        <v>2221.1071999999999</v>
      </c>
      <c r="T29" s="112">
        <f t="shared" si="15"/>
        <v>2929.9712</v>
      </c>
      <c r="U29" s="112">
        <f t="shared" si="16"/>
        <v>28779.878400000001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56</v>
      </c>
      <c r="C30" s="101">
        <v>8.5</v>
      </c>
      <c r="D30" s="53">
        <v>6</v>
      </c>
      <c r="E30" s="53">
        <v>6</v>
      </c>
      <c r="F30" s="53">
        <v>6</v>
      </c>
      <c r="G30" s="53">
        <v>6</v>
      </c>
      <c r="H30" s="53"/>
      <c r="I30" s="53"/>
      <c r="J30" s="53"/>
      <c r="K30" s="26">
        <f t="shared" si="10"/>
        <v>24</v>
      </c>
      <c r="L30" s="54">
        <v>32</v>
      </c>
      <c r="M30" s="54">
        <v>0</v>
      </c>
      <c r="N30" s="21">
        <f t="shared" si="11"/>
        <v>32</v>
      </c>
      <c r="O30" s="22">
        <f t="shared" si="12"/>
        <v>768</v>
      </c>
      <c r="P30" s="56">
        <v>9.4E-2</v>
      </c>
      <c r="Q30" s="56">
        <v>0.124</v>
      </c>
      <c r="R30" s="112">
        <f t="shared" si="13"/>
        <v>6528</v>
      </c>
      <c r="S30" s="112">
        <f t="shared" si="14"/>
        <v>613.63199999999995</v>
      </c>
      <c r="T30" s="112">
        <f t="shared" si="15"/>
        <v>809.47199999999998</v>
      </c>
      <c r="U30" s="112">
        <f t="shared" si="16"/>
        <v>7951.1039999999994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56</v>
      </c>
      <c r="C31" s="101">
        <v>8.5</v>
      </c>
      <c r="D31" s="53">
        <v>8</v>
      </c>
      <c r="E31" s="53">
        <v>8</v>
      </c>
      <c r="F31" s="53">
        <v>8</v>
      </c>
      <c r="G31" s="53">
        <v>8</v>
      </c>
      <c r="H31" s="53">
        <v>8</v>
      </c>
      <c r="I31" s="53"/>
      <c r="J31" s="53"/>
      <c r="K31" s="26">
        <f t="shared" si="10"/>
        <v>40</v>
      </c>
      <c r="L31" s="54">
        <v>51</v>
      </c>
      <c r="M31" s="54">
        <v>1</v>
      </c>
      <c r="N31" s="21">
        <f t="shared" si="11"/>
        <v>52</v>
      </c>
      <c r="O31" s="22">
        <f t="shared" si="12"/>
        <v>2080</v>
      </c>
      <c r="P31" s="56">
        <v>9.4E-2</v>
      </c>
      <c r="Q31" s="56">
        <v>0.124</v>
      </c>
      <c r="R31" s="112">
        <f t="shared" si="13"/>
        <v>17680</v>
      </c>
      <c r="S31" s="112">
        <f t="shared" si="14"/>
        <v>1661.92</v>
      </c>
      <c r="T31" s="112">
        <f t="shared" si="15"/>
        <v>2192.3200000000002</v>
      </c>
      <c r="U31" s="112">
        <f t="shared" si="16"/>
        <v>21534.240000000002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56</v>
      </c>
      <c r="C32" s="101">
        <v>8.52</v>
      </c>
      <c r="D32" s="53">
        <v>8</v>
      </c>
      <c r="E32" s="53">
        <v>8</v>
      </c>
      <c r="F32" s="53">
        <v>8</v>
      </c>
      <c r="G32" s="53">
        <v>8</v>
      </c>
      <c r="H32" s="53">
        <v>8</v>
      </c>
      <c r="I32" s="53"/>
      <c r="J32" s="53"/>
      <c r="K32" s="26">
        <f t="shared" si="10"/>
        <v>40</v>
      </c>
      <c r="L32" s="54">
        <v>50</v>
      </c>
      <c r="M32" s="54">
        <v>1</v>
      </c>
      <c r="N32" s="21">
        <f t="shared" si="11"/>
        <v>51</v>
      </c>
      <c r="O32" s="22">
        <f t="shared" si="12"/>
        <v>2040</v>
      </c>
      <c r="P32" s="56">
        <v>9.4E-2</v>
      </c>
      <c r="Q32" s="56">
        <v>0.124</v>
      </c>
      <c r="R32" s="112">
        <f t="shared" si="13"/>
        <v>17380.8</v>
      </c>
      <c r="S32" s="112">
        <f t="shared" si="14"/>
        <v>1633.7952</v>
      </c>
      <c r="T32" s="112">
        <f t="shared" si="15"/>
        <v>2155.2192</v>
      </c>
      <c r="U32" s="112">
        <f t="shared" si="16"/>
        <v>21169.814399999999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47</v>
      </c>
      <c r="E67" s="62">
        <f t="shared" si="18"/>
        <v>44.5</v>
      </c>
      <c r="F67" s="62">
        <f t="shared" si="18"/>
        <v>47</v>
      </c>
      <c r="G67" s="62">
        <f t="shared" si="18"/>
        <v>44.5</v>
      </c>
      <c r="H67" s="62">
        <f t="shared" si="18"/>
        <v>33</v>
      </c>
      <c r="I67" s="62">
        <f t="shared" si="18"/>
        <v>8</v>
      </c>
      <c r="J67" s="62">
        <f t="shared" si="18"/>
        <v>0</v>
      </c>
      <c r="K67" s="62">
        <f t="shared" si="18"/>
        <v>224</v>
      </c>
      <c r="L67" s="62">
        <f t="shared" si="18"/>
        <v>283</v>
      </c>
      <c r="M67" s="62">
        <f t="shared" si="18"/>
        <v>8</v>
      </c>
      <c r="N67" s="62">
        <f t="shared" si="18"/>
        <v>291</v>
      </c>
      <c r="O67" s="62">
        <f t="shared" si="18"/>
        <v>11128</v>
      </c>
      <c r="P67" s="63"/>
      <c r="Q67" s="64"/>
      <c r="R67" s="114">
        <f>SUM(R27:R66)</f>
        <v>117425.60000000001</v>
      </c>
      <c r="S67" s="114">
        <f>SUM(S27:S66)</f>
        <v>11038.0064</v>
      </c>
      <c r="T67" s="114">
        <f>SUM(T27:T66)</f>
        <v>14560.7744</v>
      </c>
      <c r="U67" s="114">
        <f>SUM(U27:U66)</f>
        <v>143024.38079999998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6">
        <v>8.25</v>
      </c>
      <c r="D73" s="54">
        <v>5</v>
      </c>
      <c r="E73" s="54">
        <v>5</v>
      </c>
      <c r="F73" s="54">
        <v>5</v>
      </c>
      <c r="G73" s="54">
        <v>5</v>
      </c>
      <c r="H73" s="54">
        <v>5</v>
      </c>
      <c r="I73" s="54"/>
      <c r="J73" s="54"/>
      <c r="K73" s="26">
        <f t="shared" si="19"/>
        <v>25</v>
      </c>
      <c r="L73" s="54">
        <v>24</v>
      </c>
      <c r="M73" s="54">
        <v>0</v>
      </c>
      <c r="N73" s="21">
        <f t="shared" si="20"/>
        <v>24</v>
      </c>
      <c r="O73" s="22">
        <f t="shared" si="21"/>
        <v>600</v>
      </c>
      <c r="P73" s="56">
        <v>9.4E-2</v>
      </c>
      <c r="Q73" s="56"/>
      <c r="R73" s="112">
        <f t="shared" si="22"/>
        <v>4950</v>
      </c>
      <c r="S73" s="112">
        <f t="shared" si="23"/>
        <v>465.3</v>
      </c>
      <c r="T73" s="112">
        <f t="shared" si="24"/>
        <v>0</v>
      </c>
      <c r="U73" s="112">
        <f t="shared" si="25"/>
        <v>5415.3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55">
        <v>8.25</v>
      </c>
      <c r="D74" s="54">
        <v>5.2</v>
      </c>
      <c r="E74" s="54">
        <v>3</v>
      </c>
      <c r="F74" s="54">
        <v>5.2</v>
      </c>
      <c r="G74" s="54">
        <v>3</v>
      </c>
      <c r="H74" s="54">
        <v>5</v>
      </c>
      <c r="I74" s="54"/>
      <c r="J74" s="54"/>
      <c r="K74" s="26">
        <f t="shared" si="19"/>
        <v>21.4</v>
      </c>
      <c r="L74" s="54">
        <v>24</v>
      </c>
      <c r="M74" s="54">
        <v>0</v>
      </c>
      <c r="N74" s="21">
        <f t="shared" si="20"/>
        <v>24</v>
      </c>
      <c r="O74" s="22">
        <f t="shared" si="21"/>
        <v>513.59999999999991</v>
      </c>
      <c r="P74" s="56">
        <v>9.4E-2</v>
      </c>
      <c r="Q74" s="56"/>
      <c r="R74" s="112">
        <f t="shared" si="22"/>
        <v>4237.1999999999989</v>
      </c>
      <c r="S74" s="112">
        <f t="shared" si="23"/>
        <v>398.29679999999991</v>
      </c>
      <c r="T74" s="112">
        <f t="shared" si="24"/>
        <v>0</v>
      </c>
      <c r="U74" s="112">
        <f t="shared" si="25"/>
        <v>4635.496799999999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55">
        <v>8.25</v>
      </c>
      <c r="D75" s="53">
        <v>6</v>
      </c>
      <c r="E75" s="53">
        <v>6</v>
      </c>
      <c r="F75" s="53">
        <v>6</v>
      </c>
      <c r="G75" s="53">
        <v>6</v>
      </c>
      <c r="H75" s="53">
        <v>0</v>
      </c>
      <c r="I75" s="53"/>
      <c r="J75" s="53">
        <v>0</v>
      </c>
      <c r="K75" s="26">
        <f t="shared" si="19"/>
        <v>24</v>
      </c>
      <c r="L75" s="54">
        <v>24</v>
      </c>
      <c r="M75" s="54">
        <v>0</v>
      </c>
      <c r="N75" s="21">
        <f t="shared" si="20"/>
        <v>24</v>
      </c>
      <c r="O75" s="22">
        <f t="shared" si="21"/>
        <v>576</v>
      </c>
      <c r="P75" s="56">
        <v>9.4E-2</v>
      </c>
      <c r="Q75" s="56"/>
      <c r="R75" s="112">
        <f t="shared" si="22"/>
        <v>4752</v>
      </c>
      <c r="S75" s="112">
        <f t="shared" si="23"/>
        <v>446.68799999999999</v>
      </c>
      <c r="T75" s="112">
        <f t="shared" si="24"/>
        <v>0</v>
      </c>
      <c r="U75" s="112">
        <f t="shared" si="25"/>
        <v>5198.6880000000001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55">
        <v>8.25</v>
      </c>
      <c r="D76" s="53">
        <v>0</v>
      </c>
      <c r="E76" s="53">
        <v>4</v>
      </c>
      <c r="F76" s="53">
        <v>0</v>
      </c>
      <c r="G76" s="53">
        <v>4</v>
      </c>
      <c r="H76" s="53">
        <v>4</v>
      </c>
      <c r="I76" s="53"/>
      <c r="J76" s="53">
        <v>0</v>
      </c>
      <c r="K76" s="26">
        <f t="shared" si="19"/>
        <v>12</v>
      </c>
      <c r="L76" s="54">
        <v>24</v>
      </c>
      <c r="M76" s="54">
        <v>0</v>
      </c>
      <c r="N76" s="21">
        <f t="shared" si="20"/>
        <v>24</v>
      </c>
      <c r="O76" s="22">
        <f t="shared" si="21"/>
        <v>288</v>
      </c>
      <c r="P76" s="56">
        <v>9.4E-2</v>
      </c>
      <c r="Q76" s="56"/>
      <c r="R76" s="112">
        <f t="shared" si="22"/>
        <v>2376</v>
      </c>
      <c r="S76" s="112">
        <f t="shared" si="23"/>
        <v>223.34399999999999</v>
      </c>
      <c r="T76" s="112">
        <f t="shared" si="24"/>
        <v>0</v>
      </c>
      <c r="U76" s="112">
        <f t="shared" si="25"/>
        <v>2599.3440000000001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55">
        <v>8.25</v>
      </c>
      <c r="D77" s="53">
        <v>0</v>
      </c>
      <c r="E77" s="53">
        <v>0</v>
      </c>
      <c r="F77" s="53">
        <v>0</v>
      </c>
      <c r="G77" s="53">
        <v>0</v>
      </c>
      <c r="H77" s="53">
        <v>4</v>
      </c>
      <c r="I77" s="53">
        <v>6.5</v>
      </c>
      <c r="J77" s="53">
        <v>0</v>
      </c>
      <c r="K77" s="26">
        <f t="shared" si="19"/>
        <v>10.5</v>
      </c>
      <c r="L77" s="54">
        <v>24</v>
      </c>
      <c r="M77" s="54">
        <v>0</v>
      </c>
      <c r="N77" s="21">
        <f t="shared" si="20"/>
        <v>24</v>
      </c>
      <c r="O77" s="22">
        <f t="shared" si="21"/>
        <v>252</v>
      </c>
      <c r="P77" s="56">
        <v>9.4E-2</v>
      </c>
      <c r="Q77" s="56"/>
      <c r="R77" s="112">
        <f t="shared" si="22"/>
        <v>2079</v>
      </c>
      <c r="S77" s="112">
        <f t="shared" si="23"/>
        <v>195.42599999999999</v>
      </c>
      <c r="T77" s="112">
        <f t="shared" si="24"/>
        <v>0</v>
      </c>
      <c r="U77" s="112">
        <f t="shared" si="25"/>
        <v>2274.4259999999999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55">
        <v>8.25</v>
      </c>
      <c r="D78" s="53">
        <v>5</v>
      </c>
      <c r="E78" s="53">
        <v>0</v>
      </c>
      <c r="F78" s="53">
        <v>5</v>
      </c>
      <c r="G78" s="53">
        <v>0</v>
      </c>
      <c r="H78" s="53">
        <v>0</v>
      </c>
      <c r="I78" s="53">
        <v>0</v>
      </c>
      <c r="J78" s="53">
        <v>0</v>
      </c>
      <c r="K78" s="26">
        <f t="shared" si="19"/>
        <v>10</v>
      </c>
      <c r="L78" s="54">
        <v>24</v>
      </c>
      <c r="M78" s="54">
        <v>0</v>
      </c>
      <c r="N78" s="21">
        <f t="shared" si="20"/>
        <v>24</v>
      </c>
      <c r="O78" s="22">
        <f t="shared" si="21"/>
        <v>240</v>
      </c>
      <c r="P78" s="56">
        <v>9.4E-2</v>
      </c>
      <c r="Q78" s="56"/>
      <c r="R78" s="112">
        <f t="shared" si="22"/>
        <v>1980</v>
      </c>
      <c r="S78" s="112">
        <f t="shared" si="23"/>
        <v>186.12</v>
      </c>
      <c r="T78" s="112">
        <f t="shared" si="24"/>
        <v>0</v>
      </c>
      <c r="U78" s="112">
        <f t="shared" si="25"/>
        <v>2166.12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55">
        <v>8.25</v>
      </c>
      <c r="D79" s="53">
        <v>7</v>
      </c>
      <c r="E79" s="53">
        <v>2</v>
      </c>
      <c r="F79" s="53">
        <v>7</v>
      </c>
      <c r="G79" s="53">
        <v>2</v>
      </c>
      <c r="H79" s="53">
        <v>4</v>
      </c>
      <c r="I79" s="53"/>
      <c r="J79" s="53"/>
      <c r="K79" s="26">
        <f t="shared" si="19"/>
        <v>22</v>
      </c>
      <c r="L79" s="54">
        <v>24</v>
      </c>
      <c r="M79" s="54">
        <v>0</v>
      </c>
      <c r="N79" s="21">
        <f t="shared" si="20"/>
        <v>24</v>
      </c>
      <c r="O79" s="22">
        <f t="shared" si="21"/>
        <v>528</v>
      </c>
      <c r="P79" s="56">
        <v>9.4E-2</v>
      </c>
      <c r="Q79" s="56"/>
      <c r="R79" s="112">
        <f t="shared" si="22"/>
        <v>4356</v>
      </c>
      <c r="S79" s="112">
        <f t="shared" si="23"/>
        <v>409.464</v>
      </c>
      <c r="T79" s="112">
        <f t="shared" si="24"/>
        <v>0</v>
      </c>
      <c r="U79" s="112">
        <f t="shared" si="25"/>
        <v>4765.4639999999999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56</v>
      </c>
      <c r="C80" s="55">
        <v>8.25</v>
      </c>
      <c r="D80" s="53">
        <v>5.5</v>
      </c>
      <c r="E80" s="53">
        <v>5.5</v>
      </c>
      <c r="F80" s="53">
        <v>0</v>
      </c>
      <c r="G80" s="53">
        <v>5.5</v>
      </c>
      <c r="H80" s="53">
        <v>0</v>
      </c>
      <c r="I80" s="53">
        <v>8</v>
      </c>
      <c r="J80" s="53"/>
      <c r="K80" s="26">
        <f t="shared" si="19"/>
        <v>24.5</v>
      </c>
      <c r="L80" s="54">
        <v>24</v>
      </c>
      <c r="M80" s="54">
        <v>0</v>
      </c>
      <c r="N80" s="21">
        <f t="shared" si="20"/>
        <v>24</v>
      </c>
      <c r="O80" s="22">
        <f t="shared" si="21"/>
        <v>588</v>
      </c>
      <c r="P80" s="56">
        <v>9.4E-2</v>
      </c>
      <c r="Q80" s="56"/>
      <c r="R80" s="112">
        <f t="shared" si="22"/>
        <v>4851</v>
      </c>
      <c r="S80" s="112">
        <f t="shared" si="23"/>
        <v>455.99400000000003</v>
      </c>
      <c r="T80" s="112">
        <f t="shared" si="24"/>
        <v>0</v>
      </c>
      <c r="U80" s="112">
        <f t="shared" si="25"/>
        <v>5306.9939999999997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56</v>
      </c>
      <c r="C81" s="55">
        <v>8.25</v>
      </c>
      <c r="D81" s="53">
        <v>8</v>
      </c>
      <c r="E81" s="53">
        <v>8</v>
      </c>
      <c r="F81" s="53">
        <v>8</v>
      </c>
      <c r="G81" s="53">
        <v>8</v>
      </c>
      <c r="H81" s="53">
        <v>8</v>
      </c>
      <c r="I81" s="53"/>
      <c r="J81" s="53"/>
      <c r="K81" s="26">
        <f t="shared" si="19"/>
        <v>40</v>
      </c>
      <c r="L81" s="54">
        <v>24</v>
      </c>
      <c r="M81" s="54">
        <v>0</v>
      </c>
      <c r="N81" s="21">
        <f t="shared" si="20"/>
        <v>24</v>
      </c>
      <c r="O81" s="22">
        <f t="shared" si="21"/>
        <v>960</v>
      </c>
      <c r="P81" s="56">
        <v>9.4E-2</v>
      </c>
      <c r="Q81" s="56"/>
      <c r="R81" s="112">
        <f t="shared" si="22"/>
        <v>7920</v>
      </c>
      <c r="S81" s="112">
        <f t="shared" si="23"/>
        <v>744.48</v>
      </c>
      <c r="T81" s="112">
        <f t="shared" si="24"/>
        <v>0</v>
      </c>
      <c r="U81" s="112">
        <f t="shared" si="25"/>
        <v>8664.48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56</v>
      </c>
      <c r="C82" s="55">
        <v>8.25</v>
      </c>
      <c r="D82" s="53">
        <v>4</v>
      </c>
      <c r="E82" s="53">
        <v>5</v>
      </c>
      <c r="F82" s="53">
        <v>4</v>
      </c>
      <c r="G82" s="53">
        <v>5</v>
      </c>
      <c r="H82" s="53"/>
      <c r="I82" s="53"/>
      <c r="J82" s="53"/>
      <c r="K82" s="26">
        <f t="shared" si="19"/>
        <v>18</v>
      </c>
      <c r="L82" s="54">
        <v>24</v>
      </c>
      <c r="M82" s="54">
        <v>0</v>
      </c>
      <c r="N82" s="21">
        <f t="shared" si="20"/>
        <v>24</v>
      </c>
      <c r="O82" s="22">
        <f t="shared" si="21"/>
        <v>432</v>
      </c>
      <c r="P82" s="56">
        <v>9.4E-2</v>
      </c>
      <c r="Q82" s="56"/>
      <c r="R82" s="112">
        <f t="shared" si="22"/>
        <v>3564</v>
      </c>
      <c r="S82" s="112">
        <f t="shared" si="23"/>
        <v>335.01600000000002</v>
      </c>
      <c r="T82" s="112">
        <f t="shared" si="24"/>
        <v>0</v>
      </c>
      <c r="U82" s="112">
        <f t="shared" si="25"/>
        <v>3899.0160000000001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 t="s">
        <v>56</v>
      </c>
      <c r="C83" s="55">
        <v>8.3699999999999992</v>
      </c>
      <c r="D83" s="53">
        <v>5.5</v>
      </c>
      <c r="E83" s="53">
        <v>5.5</v>
      </c>
      <c r="F83" s="53">
        <v>5.5</v>
      </c>
      <c r="G83" s="53">
        <v>5.5</v>
      </c>
      <c r="H83" s="53">
        <v>5.5</v>
      </c>
      <c r="I83" s="53"/>
      <c r="J83" s="53"/>
      <c r="K83" s="26">
        <f t="shared" si="19"/>
        <v>27.5</v>
      </c>
      <c r="L83" s="54">
        <v>24</v>
      </c>
      <c r="M83" s="54">
        <v>0</v>
      </c>
      <c r="N83" s="21">
        <f t="shared" si="20"/>
        <v>24</v>
      </c>
      <c r="O83" s="22">
        <f t="shared" si="21"/>
        <v>660</v>
      </c>
      <c r="P83" s="56">
        <v>9.4E-2</v>
      </c>
      <c r="Q83" s="56"/>
      <c r="R83" s="112">
        <f t="shared" si="22"/>
        <v>5524.2</v>
      </c>
      <c r="S83" s="112">
        <f t="shared" si="23"/>
        <v>519.27480000000003</v>
      </c>
      <c r="T83" s="112">
        <f t="shared" si="24"/>
        <v>0</v>
      </c>
      <c r="U83" s="112">
        <f t="shared" si="25"/>
        <v>6043.4748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 t="s">
        <v>56</v>
      </c>
      <c r="C84" s="55">
        <v>8.25</v>
      </c>
      <c r="D84" s="53"/>
      <c r="E84" s="53">
        <v>5.5</v>
      </c>
      <c r="F84" s="53"/>
      <c r="G84" s="53">
        <v>5.5</v>
      </c>
      <c r="H84" s="53"/>
      <c r="I84" s="53">
        <v>6.5</v>
      </c>
      <c r="J84" s="53"/>
      <c r="K84" s="26">
        <f t="shared" si="19"/>
        <v>17.5</v>
      </c>
      <c r="L84" s="54">
        <v>24</v>
      </c>
      <c r="M84" s="54">
        <v>0</v>
      </c>
      <c r="N84" s="21">
        <f t="shared" si="20"/>
        <v>24</v>
      </c>
      <c r="O84" s="22">
        <f t="shared" si="21"/>
        <v>420</v>
      </c>
      <c r="P84" s="56">
        <v>9.4E-2</v>
      </c>
      <c r="Q84" s="56"/>
      <c r="R84" s="112">
        <f t="shared" si="22"/>
        <v>3465</v>
      </c>
      <c r="S84" s="112">
        <f t="shared" si="23"/>
        <v>325.70999999999998</v>
      </c>
      <c r="T84" s="112">
        <f t="shared" si="24"/>
        <v>0</v>
      </c>
      <c r="U84" s="112">
        <f t="shared" si="25"/>
        <v>3790.71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 t="s">
        <v>56</v>
      </c>
      <c r="C85" s="55">
        <v>8.25</v>
      </c>
      <c r="D85" s="53">
        <v>4</v>
      </c>
      <c r="E85" s="53">
        <v>4</v>
      </c>
      <c r="F85" s="53">
        <v>4</v>
      </c>
      <c r="G85" s="53">
        <v>4</v>
      </c>
      <c r="H85" s="53"/>
      <c r="I85" s="53">
        <v>7</v>
      </c>
      <c r="J85" s="53"/>
      <c r="K85" s="26">
        <f t="shared" si="19"/>
        <v>23</v>
      </c>
      <c r="L85" s="54">
        <v>24</v>
      </c>
      <c r="M85" s="54">
        <v>0</v>
      </c>
      <c r="N85" s="21">
        <f t="shared" si="20"/>
        <v>24</v>
      </c>
      <c r="O85" s="22">
        <f t="shared" si="21"/>
        <v>552</v>
      </c>
      <c r="P85" s="56">
        <v>9.4E-2</v>
      </c>
      <c r="Q85" s="56"/>
      <c r="R85" s="112">
        <f t="shared" si="22"/>
        <v>4554</v>
      </c>
      <c r="S85" s="112">
        <f t="shared" si="23"/>
        <v>428.07600000000002</v>
      </c>
      <c r="T85" s="112">
        <f t="shared" si="24"/>
        <v>0</v>
      </c>
      <c r="U85" s="112">
        <f t="shared" si="25"/>
        <v>4982.076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55.2</v>
      </c>
      <c r="E113" s="62">
        <f t="shared" si="27"/>
        <v>53.5</v>
      </c>
      <c r="F113" s="62">
        <f t="shared" si="27"/>
        <v>49.7</v>
      </c>
      <c r="G113" s="62">
        <f t="shared" si="27"/>
        <v>53.5</v>
      </c>
      <c r="H113" s="62">
        <f t="shared" si="27"/>
        <v>35.5</v>
      </c>
      <c r="I113" s="62">
        <f t="shared" si="27"/>
        <v>28</v>
      </c>
      <c r="J113" s="62">
        <f t="shared" si="27"/>
        <v>0</v>
      </c>
      <c r="K113" s="62">
        <f t="shared" si="27"/>
        <v>275.39999999999998</v>
      </c>
      <c r="L113" s="62">
        <f t="shared" si="27"/>
        <v>312</v>
      </c>
      <c r="M113" s="62">
        <f t="shared" si="27"/>
        <v>0</v>
      </c>
      <c r="N113" s="62">
        <f t="shared" si="27"/>
        <v>312</v>
      </c>
      <c r="O113" s="62">
        <f t="shared" si="27"/>
        <v>6609.6</v>
      </c>
      <c r="P113" s="63"/>
      <c r="Q113" s="64"/>
      <c r="R113" s="114">
        <f>SUM(R73:R112)</f>
        <v>54608.399999999994</v>
      </c>
      <c r="S113" s="114">
        <f>SUM(S73:S112)</f>
        <v>5133.1895999999997</v>
      </c>
      <c r="T113" s="114">
        <f>SUM(T73:T112)</f>
        <v>0</v>
      </c>
      <c r="U113" s="114">
        <f>SUM(U73:U112)</f>
        <v>59741.589599999999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102.2</v>
      </c>
      <c r="E115" s="62">
        <f t="shared" ref="E115:O115" si="28">E113+E67+E20</f>
        <v>98</v>
      </c>
      <c r="F115" s="62">
        <f t="shared" si="28"/>
        <v>96.7</v>
      </c>
      <c r="G115" s="62">
        <f t="shared" si="28"/>
        <v>98</v>
      </c>
      <c r="H115" s="62">
        <f t="shared" si="28"/>
        <v>68.5</v>
      </c>
      <c r="I115" s="62">
        <f t="shared" si="28"/>
        <v>36</v>
      </c>
      <c r="J115" s="62">
        <f t="shared" si="28"/>
        <v>0</v>
      </c>
      <c r="K115" s="62">
        <f t="shared" si="28"/>
        <v>499.4</v>
      </c>
      <c r="L115" s="62">
        <f t="shared" si="28"/>
        <v>595</v>
      </c>
      <c r="M115" s="62">
        <f t="shared" si="28"/>
        <v>8</v>
      </c>
      <c r="N115" s="62">
        <f t="shared" si="28"/>
        <v>603</v>
      </c>
      <c r="O115" s="62">
        <f t="shared" si="28"/>
        <v>17737.599999999999</v>
      </c>
      <c r="P115" s="63"/>
      <c r="Q115" s="64"/>
      <c r="R115" s="114">
        <f t="shared" ref="R115:U115" si="29">R113+R67+R20</f>
        <v>172034</v>
      </c>
      <c r="S115" s="114">
        <f t="shared" si="29"/>
        <v>16171.196</v>
      </c>
      <c r="T115" s="114">
        <f t="shared" si="29"/>
        <v>14560.7744</v>
      </c>
      <c r="U115" s="114">
        <f t="shared" si="29"/>
        <v>202765.97039999999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  <pageSetUpPr fitToPage="1"/>
  </sheetPr>
  <dimension ref="A1:AB578"/>
  <sheetViews>
    <sheetView topLeftCell="D1" zoomScaleNormal="100" workbookViewId="0" xr3:uid="{F1CDC194-CB96-5A2D-8E84-222F42300CFA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167</v>
      </c>
      <c r="K2" s="7"/>
      <c r="L2" s="8"/>
      <c r="M2" s="8"/>
      <c r="N2" s="8"/>
      <c r="P2" s="3"/>
      <c r="Q2" s="39" t="s">
        <v>4</v>
      </c>
      <c r="S2" s="1" t="s">
        <v>168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" t="s">
        <v>168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169</v>
      </c>
      <c r="C5" s="5"/>
      <c r="P5" s="3"/>
      <c r="Q5" s="39" t="s">
        <v>13</v>
      </c>
      <c r="R5" s="1"/>
      <c r="S5" s="69" t="s">
        <v>79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16.88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40</v>
      </c>
      <c r="M27" s="54">
        <v>3</v>
      </c>
      <c r="N27" s="21">
        <f t="shared" si="11"/>
        <v>43</v>
      </c>
      <c r="O27" s="22">
        <f t="shared" si="12"/>
        <v>1720</v>
      </c>
      <c r="P27" s="56">
        <v>9.4E-2</v>
      </c>
      <c r="Q27" s="56">
        <v>0.124</v>
      </c>
      <c r="R27" s="112">
        <f t="shared" si="13"/>
        <v>29033.599999999999</v>
      </c>
      <c r="S27" s="112">
        <f t="shared" si="14"/>
        <v>2729.1583999999998</v>
      </c>
      <c r="T27" s="112">
        <f t="shared" si="15"/>
        <v>3600.1663999999996</v>
      </c>
      <c r="U27" s="112">
        <f t="shared" si="16"/>
        <v>35362.924800000001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86</v>
      </c>
      <c r="C28" s="101">
        <v>9.5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40</v>
      </c>
      <c r="M28" s="54">
        <v>0</v>
      </c>
      <c r="N28" s="21">
        <f t="shared" si="11"/>
        <v>40</v>
      </c>
      <c r="O28" s="22">
        <f t="shared" si="12"/>
        <v>1600</v>
      </c>
      <c r="P28" s="56">
        <v>9.4E-2</v>
      </c>
      <c r="Q28" s="56">
        <v>0.124</v>
      </c>
      <c r="R28" s="112">
        <f t="shared" si="13"/>
        <v>15200</v>
      </c>
      <c r="S28" s="112">
        <f t="shared" si="14"/>
        <v>1428.8</v>
      </c>
      <c r="T28" s="112">
        <f t="shared" si="15"/>
        <v>1884.8</v>
      </c>
      <c r="U28" s="112">
        <f t="shared" si="16"/>
        <v>18513.599999999999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56</v>
      </c>
      <c r="C29" s="101">
        <v>8.5</v>
      </c>
      <c r="D29" s="53">
        <v>4</v>
      </c>
      <c r="E29" s="53">
        <v>4</v>
      </c>
      <c r="F29" s="53">
        <v>4</v>
      </c>
      <c r="G29" s="53">
        <v>4</v>
      </c>
      <c r="H29" s="53">
        <v>6</v>
      </c>
      <c r="I29" s="53"/>
      <c r="J29" s="53"/>
      <c r="K29" s="26">
        <f t="shared" si="10"/>
        <v>22</v>
      </c>
      <c r="L29" s="54">
        <v>40</v>
      </c>
      <c r="M29" s="54">
        <v>0</v>
      </c>
      <c r="N29" s="21">
        <f t="shared" si="11"/>
        <v>40</v>
      </c>
      <c r="O29" s="22">
        <f t="shared" si="12"/>
        <v>880</v>
      </c>
      <c r="P29" s="56">
        <v>9.4E-2</v>
      </c>
      <c r="Q29" s="56">
        <v>0.124</v>
      </c>
      <c r="R29" s="112">
        <f t="shared" si="13"/>
        <v>7480</v>
      </c>
      <c r="S29" s="112">
        <f t="shared" si="14"/>
        <v>703.12</v>
      </c>
      <c r="T29" s="112">
        <f t="shared" si="15"/>
        <v>927.52</v>
      </c>
      <c r="U29" s="112">
        <f t="shared" si="16"/>
        <v>9110.64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56</v>
      </c>
      <c r="C30" s="101">
        <v>8.25</v>
      </c>
      <c r="D30" s="53">
        <v>3.5</v>
      </c>
      <c r="E30" s="53">
        <v>3.5</v>
      </c>
      <c r="F30" s="53">
        <v>3.5</v>
      </c>
      <c r="G30" s="53">
        <v>3.5</v>
      </c>
      <c r="H30" s="53">
        <v>3.5</v>
      </c>
      <c r="I30" s="53"/>
      <c r="J30" s="53"/>
      <c r="K30" s="26">
        <f t="shared" si="10"/>
        <v>17.5</v>
      </c>
      <c r="L30" s="54">
        <v>40</v>
      </c>
      <c r="M30" s="54">
        <v>0</v>
      </c>
      <c r="N30" s="21">
        <f t="shared" si="11"/>
        <v>40</v>
      </c>
      <c r="O30" s="22">
        <f t="shared" si="12"/>
        <v>700</v>
      </c>
      <c r="P30" s="56">
        <v>9.4E-2</v>
      </c>
      <c r="Q30" s="56">
        <v>0.124</v>
      </c>
      <c r="R30" s="112">
        <f t="shared" si="13"/>
        <v>5775</v>
      </c>
      <c r="S30" s="112">
        <f t="shared" si="14"/>
        <v>542.85</v>
      </c>
      <c r="T30" s="112">
        <f t="shared" si="15"/>
        <v>716.1</v>
      </c>
      <c r="U30" s="112">
        <f t="shared" si="16"/>
        <v>7033.95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56</v>
      </c>
      <c r="C31" s="101">
        <v>8.25</v>
      </c>
      <c r="D31" s="53">
        <v>8</v>
      </c>
      <c r="E31" s="53">
        <v>8</v>
      </c>
      <c r="F31" s="53">
        <v>8</v>
      </c>
      <c r="G31" s="53">
        <v>8</v>
      </c>
      <c r="H31" s="53">
        <v>8</v>
      </c>
      <c r="I31" s="53"/>
      <c r="J31" s="53"/>
      <c r="K31" s="26">
        <f t="shared" si="10"/>
        <v>40</v>
      </c>
      <c r="L31" s="54">
        <v>40</v>
      </c>
      <c r="M31" s="54">
        <v>0</v>
      </c>
      <c r="N31" s="21">
        <f t="shared" si="11"/>
        <v>40</v>
      </c>
      <c r="O31" s="22">
        <f t="shared" si="12"/>
        <v>1600</v>
      </c>
      <c r="P31" s="56">
        <v>9.4E-2</v>
      </c>
      <c r="Q31" s="56">
        <v>0</v>
      </c>
      <c r="R31" s="112">
        <f t="shared" si="13"/>
        <v>13200</v>
      </c>
      <c r="S31" s="112">
        <f t="shared" si="14"/>
        <v>1240.8</v>
      </c>
      <c r="T31" s="112">
        <f t="shared" si="15"/>
        <v>0</v>
      </c>
      <c r="U31" s="112">
        <f t="shared" si="16"/>
        <v>14440.8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56</v>
      </c>
      <c r="C32" s="101">
        <v>8.25</v>
      </c>
      <c r="D32" s="53">
        <v>6</v>
      </c>
      <c r="E32" s="53">
        <v>6</v>
      </c>
      <c r="F32" s="53">
        <v>6</v>
      </c>
      <c r="G32" s="53">
        <v>6</v>
      </c>
      <c r="H32" s="53">
        <v>8</v>
      </c>
      <c r="I32" s="53"/>
      <c r="J32" s="53"/>
      <c r="K32" s="26">
        <f t="shared" si="10"/>
        <v>32</v>
      </c>
      <c r="L32" s="54">
        <v>40</v>
      </c>
      <c r="M32" s="54">
        <v>0</v>
      </c>
      <c r="N32" s="21">
        <f t="shared" si="11"/>
        <v>40</v>
      </c>
      <c r="O32" s="22">
        <f t="shared" si="12"/>
        <v>1280</v>
      </c>
      <c r="P32" s="56">
        <v>9.4E-2</v>
      </c>
      <c r="Q32" s="56">
        <v>0</v>
      </c>
      <c r="R32" s="112">
        <f t="shared" si="13"/>
        <v>10560</v>
      </c>
      <c r="S32" s="112">
        <f t="shared" si="14"/>
        <v>992.64</v>
      </c>
      <c r="T32" s="112">
        <f t="shared" si="15"/>
        <v>0</v>
      </c>
      <c r="U32" s="112">
        <f t="shared" si="16"/>
        <v>11552.64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56</v>
      </c>
      <c r="C33" s="101">
        <v>10.42</v>
      </c>
      <c r="D33" s="53">
        <v>6</v>
      </c>
      <c r="E33" s="53">
        <v>4</v>
      </c>
      <c r="F33" s="53">
        <v>4</v>
      </c>
      <c r="G33" s="53">
        <v>4</v>
      </c>
      <c r="H33" s="53">
        <v>8</v>
      </c>
      <c r="I33" s="53"/>
      <c r="J33" s="53"/>
      <c r="K33" s="26">
        <f t="shared" si="10"/>
        <v>26</v>
      </c>
      <c r="L33" s="54">
        <v>40</v>
      </c>
      <c r="M33" s="54">
        <v>3</v>
      </c>
      <c r="N33" s="21">
        <f t="shared" si="11"/>
        <v>43</v>
      </c>
      <c r="O33" s="22">
        <f t="shared" si="12"/>
        <v>1118</v>
      </c>
      <c r="P33" s="56">
        <v>9.4E-2</v>
      </c>
      <c r="Q33" s="56">
        <v>0</v>
      </c>
      <c r="R33" s="112">
        <f t="shared" si="13"/>
        <v>11649.56</v>
      </c>
      <c r="S33" s="112">
        <f t="shared" si="14"/>
        <v>1095.05864</v>
      </c>
      <c r="T33" s="112">
        <f t="shared" si="15"/>
        <v>0</v>
      </c>
      <c r="U33" s="112">
        <f t="shared" si="16"/>
        <v>12744.618639999999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56</v>
      </c>
      <c r="C34" s="101">
        <v>8.8000000000000007</v>
      </c>
      <c r="D34" s="53">
        <v>7.5</v>
      </c>
      <c r="E34" s="53">
        <v>7.5</v>
      </c>
      <c r="F34" s="53">
        <v>7.5</v>
      </c>
      <c r="G34" s="53">
        <v>7.5</v>
      </c>
      <c r="H34" s="53">
        <v>6</v>
      </c>
      <c r="I34" s="53"/>
      <c r="J34" s="53"/>
      <c r="K34" s="26">
        <f t="shared" si="10"/>
        <v>36</v>
      </c>
      <c r="L34" s="54">
        <v>40</v>
      </c>
      <c r="M34" s="54">
        <v>2</v>
      </c>
      <c r="N34" s="21">
        <f t="shared" si="11"/>
        <v>42</v>
      </c>
      <c r="O34" s="22">
        <f t="shared" si="12"/>
        <v>1512</v>
      </c>
      <c r="P34" s="56">
        <v>9.4E-2</v>
      </c>
      <c r="Q34" s="56">
        <v>0</v>
      </c>
      <c r="R34" s="112">
        <f t="shared" si="13"/>
        <v>13305.6</v>
      </c>
      <c r="S34" s="112">
        <f t="shared" si="14"/>
        <v>1250.7264</v>
      </c>
      <c r="T34" s="112">
        <f t="shared" si="15"/>
        <v>0</v>
      </c>
      <c r="U34" s="112">
        <f t="shared" si="16"/>
        <v>14556.3264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56</v>
      </c>
      <c r="C35" s="101">
        <v>11.64</v>
      </c>
      <c r="D35" s="53">
        <v>7</v>
      </c>
      <c r="E35" s="53">
        <v>7</v>
      </c>
      <c r="F35" s="53">
        <v>7</v>
      </c>
      <c r="G35" s="53">
        <v>7</v>
      </c>
      <c r="H35" s="53">
        <v>7</v>
      </c>
      <c r="I35" s="53"/>
      <c r="J35" s="53"/>
      <c r="K35" s="26">
        <f t="shared" si="10"/>
        <v>35</v>
      </c>
      <c r="L35" s="54">
        <v>40</v>
      </c>
      <c r="M35" s="54">
        <v>3</v>
      </c>
      <c r="N35" s="21">
        <f t="shared" si="11"/>
        <v>43</v>
      </c>
      <c r="O35" s="22">
        <f t="shared" si="12"/>
        <v>1505</v>
      </c>
      <c r="P35" s="56">
        <v>9.4E-2</v>
      </c>
      <c r="Q35" s="56">
        <v>0</v>
      </c>
      <c r="R35" s="112">
        <f t="shared" si="13"/>
        <v>17518.2</v>
      </c>
      <c r="S35" s="112">
        <f t="shared" si="14"/>
        <v>1646.7108000000001</v>
      </c>
      <c r="T35" s="112">
        <f t="shared" si="15"/>
        <v>0</v>
      </c>
      <c r="U35" s="112">
        <f t="shared" si="16"/>
        <v>19164.910800000001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58</v>
      </c>
      <c r="E67" s="62">
        <f t="shared" si="18"/>
        <v>56</v>
      </c>
      <c r="F67" s="62">
        <f t="shared" si="18"/>
        <v>56</v>
      </c>
      <c r="G67" s="62">
        <f t="shared" si="18"/>
        <v>56</v>
      </c>
      <c r="H67" s="62">
        <f t="shared" si="18"/>
        <v>62.5</v>
      </c>
      <c r="I67" s="62">
        <f t="shared" si="18"/>
        <v>0</v>
      </c>
      <c r="J67" s="62">
        <f t="shared" si="18"/>
        <v>0</v>
      </c>
      <c r="K67" s="62">
        <f t="shared" si="18"/>
        <v>288.5</v>
      </c>
      <c r="L67" s="62">
        <f t="shared" si="18"/>
        <v>360</v>
      </c>
      <c r="M67" s="62">
        <f t="shared" si="18"/>
        <v>11</v>
      </c>
      <c r="N67" s="62">
        <f t="shared" si="18"/>
        <v>371</v>
      </c>
      <c r="O67" s="62">
        <f t="shared" si="18"/>
        <v>11915</v>
      </c>
      <c r="P67" s="63"/>
      <c r="Q67" s="64"/>
      <c r="R67" s="114">
        <f>SUM(R27:R66)</f>
        <v>123721.96</v>
      </c>
      <c r="S67" s="114">
        <f>SUM(S27:S66)</f>
        <v>11629.864240000001</v>
      </c>
      <c r="T67" s="114">
        <f>SUM(T27:T66)</f>
        <v>7128.5864000000001</v>
      </c>
      <c r="U67" s="114">
        <f>SUM(U27:U66)</f>
        <v>142480.41064000002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86</v>
      </c>
      <c r="C73" s="106">
        <v>9.5</v>
      </c>
      <c r="D73" s="54">
        <v>4</v>
      </c>
      <c r="E73" s="54">
        <v>4</v>
      </c>
      <c r="F73" s="54">
        <v>4</v>
      </c>
      <c r="G73" s="54">
        <v>4</v>
      </c>
      <c r="H73" s="54">
        <v>4</v>
      </c>
      <c r="I73" s="54"/>
      <c r="J73" s="54"/>
      <c r="K73" s="26">
        <f t="shared" si="19"/>
        <v>20</v>
      </c>
      <c r="L73" s="54">
        <v>24</v>
      </c>
      <c r="M73" s="54">
        <v>0</v>
      </c>
      <c r="N73" s="21">
        <f t="shared" si="20"/>
        <v>24</v>
      </c>
      <c r="O73" s="22">
        <f t="shared" si="21"/>
        <v>480</v>
      </c>
      <c r="P73" s="56">
        <v>9.4E-2</v>
      </c>
      <c r="Q73" s="56"/>
      <c r="R73" s="112">
        <f t="shared" si="22"/>
        <v>4560</v>
      </c>
      <c r="S73" s="112">
        <f t="shared" si="23"/>
        <v>428.64</v>
      </c>
      <c r="T73" s="112">
        <f t="shared" si="24"/>
        <v>0</v>
      </c>
      <c r="U73" s="112">
        <f t="shared" si="25"/>
        <v>4988.6400000000003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55">
        <v>8.25</v>
      </c>
      <c r="D74" s="54">
        <v>4</v>
      </c>
      <c r="E74" s="54">
        <v>4</v>
      </c>
      <c r="F74" s="54"/>
      <c r="G74" s="54">
        <v>4</v>
      </c>
      <c r="H74" s="54"/>
      <c r="I74" s="54"/>
      <c r="J74" s="54"/>
      <c r="K74" s="26">
        <f t="shared" si="19"/>
        <v>12</v>
      </c>
      <c r="L74" s="54">
        <v>24</v>
      </c>
      <c r="M74" s="54">
        <v>0</v>
      </c>
      <c r="N74" s="21">
        <f t="shared" si="20"/>
        <v>24</v>
      </c>
      <c r="O74" s="22">
        <f t="shared" si="21"/>
        <v>288</v>
      </c>
      <c r="P74" s="56">
        <v>9.4E-2</v>
      </c>
      <c r="Q74" s="56"/>
      <c r="R74" s="112">
        <f t="shared" si="22"/>
        <v>2376</v>
      </c>
      <c r="S74" s="112">
        <f t="shared" si="23"/>
        <v>223.34399999999999</v>
      </c>
      <c r="T74" s="112">
        <f t="shared" si="24"/>
        <v>0</v>
      </c>
      <c r="U74" s="112">
        <f t="shared" si="25"/>
        <v>2599.3440000000001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55">
        <v>8.34</v>
      </c>
      <c r="D75" s="53">
        <v>4</v>
      </c>
      <c r="E75" s="53">
        <v>4</v>
      </c>
      <c r="F75" s="53">
        <v>4</v>
      </c>
      <c r="G75" s="53">
        <v>4</v>
      </c>
      <c r="H75" s="53"/>
      <c r="I75" s="53"/>
      <c r="J75" s="53"/>
      <c r="K75" s="26">
        <f t="shared" si="19"/>
        <v>16</v>
      </c>
      <c r="L75" s="54">
        <v>24</v>
      </c>
      <c r="M75" s="54">
        <v>0</v>
      </c>
      <c r="N75" s="21">
        <f t="shared" si="20"/>
        <v>24</v>
      </c>
      <c r="O75" s="22">
        <f t="shared" si="21"/>
        <v>384</v>
      </c>
      <c r="P75" s="56">
        <v>9.4E-2</v>
      </c>
      <c r="Q75" s="56"/>
      <c r="R75" s="112">
        <f t="shared" si="22"/>
        <v>3202.56</v>
      </c>
      <c r="S75" s="112">
        <f t="shared" si="23"/>
        <v>301.04064</v>
      </c>
      <c r="T75" s="112">
        <f t="shared" si="24"/>
        <v>0</v>
      </c>
      <c r="U75" s="112">
        <f t="shared" si="25"/>
        <v>3503.6006400000001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55">
        <v>8.25</v>
      </c>
      <c r="D76" s="53">
        <v>4</v>
      </c>
      <c r="E76" s="53">
        <v>4</v>
      </c>
      <c r="F76" s="53">
        <v>4</v>
      </c>
      <c r="G76" s="53">
        <v>4</v>
      </c>
      <c r="H76" s="53"/>
      <c r="I76" s="53"/>
      <c r="J76" s="53"/>
      <c r="K76" s="26">
        <f t="shared" si="19"/>
        <v>16</v>
      </c>
      <c r="L76" s="54">
        <v>24</v>
      </c>
      <c r="M76" s="54">
        <v>0</v>
      </c>
      <c r="N76" s="21">
        <f t="shared" si="20"/>
        <v>24</v>
      </c>
      <c r="O76" s="22">
        <f t="shared" si="21"/>
        <v>384</v>
      </c>
      <c r="P76" s="56">
        <v>9.4E-2</v>
      </c>
      <c r="Q76" s="56"/>
      <c r="R76" s="112">
        <f t="shared" si="22"/>
        <v>3168</v>
      </c>
      <c r="S76" s="112">
        <f t="shared" si="23"/>
        <v>297.79199999999997</v>
      </c>
      <c r="T76" s="112">
        <f t="shared" si="24"/>
        <v>0</v>
      </c>
      <c r="U76" s="112">
        <f t="shared" si="25"/>
        <v>3465.7919999999999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55">
        <v>8.25</v>
      </c>
      <c r="D77" s="53">
        <v>4</v>
      </c>
      <c r="E77" s="53"/>
      <c r="F77" s="53"/>
      <c r="G77" s="53"/>
      <c r="H77" s="53">
        <v>4</v>
      </c>
      <c r="I77" s="53"/>
      <c r="J77" s="53"/>
      <c r="K77" s="26">
        <f t="shared" si="19"/>
        <v>8</v>
      </c>
      <c r="L77" s="54">
        <v>24</v>
      </c>
      <c r="M77" s="54">
        <v>0</v>
      </c>
      <c r="N77" s="21">
        <f t="shared" si="20"/>
        <v>24</v>
      </c>
      <c r="O77" s="22">
        <f t="shared" si="21"/>
        <v>192</v>
      </c>
      <c r="P77" s="56">
        <v>9.4E-2</v>
      </c>
      <c r="Q77" s="56"/>
      <c r="R77" s="112">
        <f t="shared" si="22"/>
        <v>1584</v>
      </c>
      <c r="S77" s="112">
        <f t="shared" si="23"/>
        <v>148.89599999999999</v>
      </c>
      <c r="T77" s="112">
        <f t="shared" si="24"/>
        <v>0</v>
      </c>
      <c r="U77" s="112">
        <f t="shared" si="25"/>
        <v>1732.896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55">
        <v>8.25</v>
      </c>
      <c r="D78" s="53"/>
      <c r="E78" s="53">
        <v>4</v>
      </c>
      <c r="F78" s="53"/>
      <c r="G78" s="53">
        <v>4</v>
      </c>
      <c r="H78" s="53"/>
      <c r="I78" s="53"/>
      <c r="J78" s="53"/>
      <c r="K78" s="26">
        <f t="shared" si="19"/>
        <v>8</v>
      </c>
      <c r="L78" s="54">
        <v>24</v>
      </c>
      <c r="M78" s="54">
        <v>0</v>
      </c>
      <c r="N78" s="21">
        <f t="shared" si="20"/>
        <v>24</v>
      </c>
      <c r="O78" s="22">
        <f t="shared" si="21"/>
        <v>192</v>
      </c>
      <c r="P78" s="56">
        <v>9.4E-2</v>
      </c>
      <c r="Q78" s="56"/>
      <c r="R78" s="112">
        <f t="shared" si="22"/>
        <v>1584</v>
      </c>
      <c r="S78" s="112">
        <f t="shared" si="23"/>
        <v>148.89599999999999</v>
      </c>
      <c r="T78" s="112">
        <f t="shared" si="24"/>
        <v>0</v>
      </c>
      <c r="U78" s="112">
        <f t="shared" si="25"/>
        <v>1732.896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55">
        <v>8.25</v>
      </c>
      <c r="D79" s="53">
        <v>4</v>
      </c>
      <c r="E79" s="53">
        <v>4</v>
      </c>
      <c r="F79" s="53">
        <v>4</v>
      </c>
      <c r="G79" s="53">
        <v>4</v>
      </c>
      <c r="H79" s="53"/>
      <c r="I79" s="53"/>
      <c r="J79" s="53"/>
      <c r="K79" s="26">
        <f t="shared" si="19"/>
        <v>16</v>
      </c>
      <c r="L79" s="54">
        <v>24</v>
      </c>
      <c r="M79" s="54">
        <v>0</v>
      </c>
      <c r="N79" s="21">
        <f t="shared" si="20"/>
        <v>24</v>
      </c>
      <c r="O79" s="22">
        <f t="shared" si="21"/>
        <v>384</v>
      </c>
      <c r="P79" s="56">
        <v>9.4E-2</v>
      </c>
      <c r="Q79" s="56"/>
      <c r="R79" s="112">
        <f t="shared" si="22"/>
        <v>3168</v>
      </c>
      <c r="S79" s="112">
        <f t="shared" si="23"/>
        <v>297.79199999999997</v>
      </c>
      <c r="T79" s="112">
        <f t="shared" si="24"/>
        <v>0</v>
      </c>
      <c r="U79" s="112">
        <f t="shared" si="25"/>
        <v>3465.7919999999999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24</v>
      </c>
      <c r="E113" s="62">
        <f t="shared" si="27"/>
        <v>24</v>
      </c>
      <c r="F113" s="62">
        <f t="shared" si="27"/>
        <v>16</v>
      </c>
      <c r="G113" s="62">
        <f t="shared" si="27"/>
        <v>24</v>
      </c>
      <c r="H113" s="62">
        <f t="shared" si="27"/>
        <v>8</v>
      </c>
      <c r="I113" s="62">
        <f t="shared" si="27"/>
        <v>0</v>
      </c>
      <c r="J113" s="62">
        <f t="shared" si="27"/>
        <v>0</v>
      </c>
      <c r="K113" s="62">
        <f t="shared" si="27"/>
        <v>96</v>
      </c>
      <c r="L113" s="62">
        <f t="shared" si="27"/>
        <v>168</v>
      </c>
      <c r="M113" s="62">
        <f t="shared" si="27"/>
        <v>0</v>
      </c>
      <c r="N113" s="62">
        <f t="shared" si="27"/>
        <v>168</v>
      </c>
      <c r="O113" s="62">
        <f t="shared" si="27"/>
        <v>2304</v>
      </c>
      <c r="P113" s="63"/>
      <c r="Q113" s="64"/>
      <c r="R113" s="114">
        <f>SUM(R73:R112)</f>
        <v>19642.559999999998</v>
      </c>
      <c r="S113" s="114">
        <f>SUM(S73:S112)</f>
        <v>1846.4006399999996</v>
      </c>
      <c r="T113" s="114">
        <f>SUM(T73:T112)</f>
        <v>0</v>
      </c>
      <c r="U113" s="114">
        <f>SUM(U73:U112)</f>
        <v>21488.960640000001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82</v>
      </c>
      <c r="E115" s="62">
        <f t="shared" ref="E115:O115" si="28">E113+E67+E20</f>
        <v>80</v>
      </c>
      <c r="F115" s="62">
        <f t="shared" si="28"/>
        <v>72</v>
      </c>
      <c r="G115" s="62">
        <f t="shared" si="28"/>
        <v>80</v>
      </c>
      <c r="H115" s="62">
        <f t="shared" si="28"/>
        <v>70.5</v>
      </c>
      <c r="I115" s="62">
        <f t="shared" si="28"/>
        <v>0</v>
      </c>
      <c r="J115" s="62">
        <f t="shared" si="28"/>
        <v>0</v>
      </c>
      <c r="K115" s="62">
        <f t="shared" si="28"/>
        <v>384.5</v>
      </c>
      <c r="L115" s="62">
        <f t="shared" si="28"/>
        <v>528</v>
      </c>
      <c r="M115" s="62">
        <f t="shared" si="28"/>
        <v>11</v>
      </c>
      <c r="N115" s="62">
        <f t="shared" si="28"/>
        <v>539</v>
      </c>
      <c r="O115" s="62">
        <f t="shared" si="28"/>
        <v>14219</v>
      </c>
      <c r="P115" s="63"/>
      <c r="Q115" s="64"/>
      <c r="R115" s="114">
        <f t="shared" ref="R115:U115" si="29">R113+R67+R20</f>
        <v>143364.52000000002</v>
      </c>
      <c r="S115" s="114">
        <f t="shared" si="29"/>
        <v>13476.264880000001</v>
      </c>
      <c r="T115" s="114">
        <f t="shared" si="29"/>
        <v>7128.5864000000001</v>
      </c>
      <c r="U115" s="114">
        <f t="shared" si="29"/>
        <v>163969.37128000002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59999389629810485"/>
    <pageSetUpPr fitToPage="1"/>
  </sheetPr>
  <dimension ref="A1:AB578"/>
  <sheetViews>
    <sheetView zoomScale="85" zoomScaleNormal="85" workbookViewId="0" xr3:uid="{CF366857-BBDD-5199-9BC9-FF52903B0715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170</v>
      </c>
      <c r="K2" s="7"/>
      <c r="L2" s="8"/>
      <c r="M2" s="8"/>
      <c r="N2" s="8"/>
      <c r="P2" s="3"/>
      <c r="Q2" s="39" t="s">
        <v>4</v>
      </c>
      <c r="S2" s="69" t="s">
        <v>171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171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172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173</v>
      </c>
      <c r="C5" s="5"/>
      <c r="P5" s="3"/>
      <c r="Q5" s="39" t="s">
        <v>13</v>
      </c>
      <c r="R5" s="1"/>
      <c r="S5" s="69" t="s">
        <v>174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140</v>
      </c>
      <c r="C14" s="103"/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ref="K14" si="6">SUM(D14:J14)</f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7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7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7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8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7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8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7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8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7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9">SUM(E14:E19)</f>
        <v>8</v>
      </c>
      <c r="F20" s="62">
        <f t="shared" si="9"/>
        <v>8</v>
      </c>
      <c r="G20" s="62">
        <f t="shared" si="9"/>
        <v>8</v>
      </c>
      <c r="H20" s="62">
        <f t="shared" si="9"/>
        <v>8</v>
      </c>
      <c r="I20" s="62">
        <f t="shared" si="9"/>
        <v>0</v>
      </c>
      <c r="J20" s="62">
        <f t="shared" si="9"/>
        <v>0</v>
      </c>
      <c r="K20" s="62">
        <f t="shared" si="9"/>
        <v>40</v>
      </c>
      <c r="L20" s="62">
        <f t="shared" si="9"/>
        <v>46</v>
      </c>
      <c r="M20" s="62">
        <f t="shared" si="9"/>
        <v>6</v>
      </c>
      <c r="N20" s="62">
        <f t="shared" si="9"/>
        <v>52</v>
      </c>
      <c r="O20" s="62">
        <f t="shared" si="9"/>
        <v>2080</v>
      </c>
      <c r="P20" s="63"/>
      <c r="Q20" s="64"/>
      <c r="R20" s="114">
        <f>SUM(R14:R19)</f>
        <v>0</v>
      </c>
      <c r="S20" s="114">
        <f t="shared" ref="S20:U20" si="10">SUM(S14:S19)</f>
        <v>0</v>
      </c>
      <c r="T20" s="114">
        <f t="shared" si="10"/>
        <v>0</v>
      </c>
      <c r="U20" s="114">
        <f t="shared" si="10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1">SUM(D26:J26)</f>
        <v>40</v>
      </c>
      <c r="L26" s="16">
        <v>49</v>
      </c>
      <c r="M26" s="16">
        <v>3</v>
      </c>
      <c r="N26" s="17">
        <f t="shared" ref="N26:N66" si="12">SUM(L26:M26)</f>
        <v>52</v>
      </c>
      <c r="O26" s="18">
        <f t="shared" ref="O26:O66" si="13">N26*K26</f>
        <v>2080</v>
      </c>
      <c r="P26" s="19">
        <v>8.5000000000000006E-2</v>
      </c>
      <c r="Q26" s="19">
        <v>0.35</v>
      </c>
      <c r="R26" s="111">
        <f t="shared" ref="R26:R66" si="14">C26*O26</f>
        <v>28080</v>
      </c>
      <c r="S26" s="111">
        <f t="shared" ref="S26:S66" si="15">P26*R26</f>
        <v>2386.8000000000002</v>
      </c>
      <c r="T26" s="111">
        <f t="shared" ref="T26:T66" si="16">Q26*R26</f>
        <v>9828</v>
      </c>
      <c r="U26" s="111">
        <f t="shared" ref="U26:U66" si="17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61</v>
      </c>
      <c r="C27" s="101">
        <v>12.48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1"/>
        <v>40</v>
      </c>
      <c r="L27" s="54">
        <v>35</v>
      </c>
      <c r="M27" s="54">
        <v>2</v>
      </c>
      <c r="N27" s="21">
        <f t="shared" si="12"/>
        <v>37</v>
      </c>
      <c r="O27" s="22">
        <f t="shared" si="13"/>
        <v>1480</v>
      </c>
      <c r="P27" s="56">
        <v>9.4399999999999998E-2</v>
      </c>
      <c r="Q27" s="56">
        <v>0.123</v>
      </c>
      <c r="R27" s="112">
        <f t="shared" si="14"/>
        <v>18470.400000000001</v>
      </c>
      <c r="S27" s="112">
        <f t="shared" si="15"/>
        <v>1743.6057600000001</v>
      </c>
      <c r="T27" s="112">
        <f t="shared" si="16"/>
        <v>2271.8592000000003</v>
      </c>
      <c r="U27" s="112">
        <f t="shared" si="17"/>
        <v>22485.864960000003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144</v>
      </c>
      <c r="C28" s="101">
        <v>10.33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1"/>
        <v>40</v>
      </c>
      <c r="L28" s="54">
        <v>35</v>
      </c>
      <c r="M28" s="54">
        <v>3</v>
      </c>
      <c r="N28" s="21">
        <f t="shared" si="12"/>
        <v>38</v>
      </c>
      <c r="O28" s="22">
        <f t="shared" si="13"/>
        <v>1520</v>
      </c>
      <c r="P28" s="56">
        <v>9.4399999999999998E-2</v>
      </c>
      <c r="Q28" s="56">
        <v>0.123</v>
      </c>
      <c r="R28" s="112">
        <f t="shared" si="14"/>
        <v>15701.6</v>
      </c>
      <c r="S28" s="112">
        <f t="shared" si="15"/>
        <v>1482.2310399999999</v>
      </c>
      <c r="T28" s="112">
        <f t="shared" si="16"/>
        <v>1931.2968000000001</v>
      </c>
      <c r="U28" s="112">
        <f t="shared" si="17"/>
        <v>19115.127840000001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57</v>
      </c>
      <c r="C29" s="101">
        <v>10.51</v>
      </c>
      <c r="D29" s="53">
        <v>8</v>
      </c>
      <c r="E29" s="53"/>
      <c r="F29" s="53">
        <v>8</v>
      </c>
      <c r="G29" s="53">
        <v>8</v>
      </c>
      <c r="H29" s="53">
        <v>8</v>
      </c>
      <c r="I29" s="53"/>
      <c r="J29" s="53"/>
      <c r="K29" s="26">
        <f t="shared" si="11"/>
        <v>32</v>
      </c>
      <c r="L29" s="54">
        <v>35</v>
      </c>
      <c r="M29" s="54">
        <v>3</v>
      </c>
      <c r="N29" s="21">
        <f t="shared" si="12"/>
        <v>38</v>
      </c>
      <c r="O29" s="22">
        <f t="shared" si="13"/>
        <v>1216</v>
      </c>
      <c r="P29" s="56">
        <v>9.4399999999999998E-2</v>
      </c>
      <c r="Q29" s="56">
        <v>0.123</v>
      </c>
      <c r="R29" s="112">
        <f t="shared" si="14"/>
        <v>12780.16</v>
      </c>
      <c r="S29" s="112">
        <f t="shared" si="15"/>
        <v>1206.4471039999999</v>
      </c>
      <c r="T29" s="112">
        <f t="shared" si="16"/>
        <v>1571.9596799999999</v>
      </c>
      <c r="U29" s="112">
        <f t="shared" si="17"/>
        <v>15558.566783999999</v>
      </c>
      <c r="X29" s="2"/>
      <c r="Y29" s="2"/>
      <c r="Z29" s="2"/>
      <c r="AA29" s="2"/>
      <c r="AB29" s="2"/>
    </row>
    <row r="30" spans="1:28" ht="13.15" customHeight="1">
      <c r="A30" s="20">
        <f t="shared" ref="A30:A66" si="18">A29+1</f>
        <v>4</v>
      </c>
      <c r="B30" s="53" t="s">
        <v>175</v>
      </c>
      <c r="C30" s="101">
        <v>10.02</v>
      </c>
      <c r="D30" s="53">
        <v>8</v>
      </c>
      <c r="E30" s="53">
        <v>8</v>
      </c>
      <c r="F30" s="53">
        <v>8</v>
      </c>
      <c r="G30" s="53">
        <v>8</v>
      </c>
      <c r="H30" s="53">
        <v>8</v>
      </c>
      <c r="I30" s="53"/>
      <c r="J30" s="53"/>
      <c r="K30" s="26">
        <f t="shared" si="11"/>
        <v>40</v>
      </c>
      <c r="L30" s="54">
        <v>35</v>
      </c>
      <c r="M30" s="54">
        <v>3</v>
      </c>
      <c r="N30" s="21">
        <f t="shared" si="12"/>
        <v>38</v>
      </c>
      <c r="O30" s="22">
        <f t="shared" si="13"/>
        <v>1520</v>
      </c>
      <c r="P30" s="56">
        <v>9.4399999999999998E-2</v>
      </c>
      <c r="Q30" s="56">
        <v>0.123</v>
      </c>
      <c r="R30" s="112">
        <f t="shared" si="14"/>
        <v>15230.4</v>
      </c>
      <c r="S30" s="112">
        <f t="shared" si="15"/>
        <v>1437.7497599999999</v>
      </c>
      <c r="T30" s="112">
        <f t="shared" si="16"/>
        <v>1873.3391999999999</v>
      </c>
      <c r="U30" s="112">
        <f t="shared" si="17"/>
        <v>18541.488959999999</v>
      </c>
      <c r="X30" s="2"/>
      <c r="Y30" s="2"/>
      <c r="Z30" s="2"/>
      <c r="AA30" s="2"/>
      <c r="AB30" s="2"/>
    </row>
    <row r="31" spans="1:28" ht="13.15" customHeight="1">
      <c r="A31" s="20">
        <f t="shared" si="18"/>
        <v>5</v>
      </c>
      <c r="B31" s="53" t="s">
        <v>56</v>
      </c>
      <c r="C31" s="101">
        <v>8.3699999999999992</v>
      </c>
      <c r="D31" s="53">
        <v>8</v>
      </c>
      <c r="E31" s="53">
        <v>8</v>
      </c>
      <c r="F31" s="53">
        <v>8</v>
      </c>
      <c r="G31" s="53">
        <v>8</v>
      </c>
      <c r="H31" s="53">
        <v>4</v>
      </c>
      <c r="I31" s="53"/>
      <c r="J31" s="53"/>
      <c r="K31" s="26">
        <f t="shared" si="11"/>
        <v>36</v>
      </c>
      <c r="L31" s="54">
        <v>35</v>
      </c>
      <c r="M31" s="54">
        <v>3</v>
      </c>
      <c r="N31" s="21">
        <f t="shared" si="12"/>
        <v>38</v>
      </c>
      <c r="O31" s="22">
        <f t="shared" si="13"/>
        <v>1368</v>
      </c>
      <c r="P31" s="56">
        <v>9.4399999999999998E-2</v>
      </c>
      <c r="Q31" s="56">
        <v>0.123</v>
      </c>
      <c r="R31" s="112">
        <f t="shared" si="14"/>
        <v>11450.159999999998</v>
      </c>
      <c r="S31" s="112">
        <f t="shared" si="15"/>
        <v>1080.8951039999997</v>
      </c>
      <c r="T31" s="112">
        <f t="shared" si="16"/>
        <v>1408.3696799999998</v>
      </c>
      <c r="U31" s="112">
        <f t="shared" si="17"/>
        <v>13939.424783999997</v>
      </c>
      <c r="X31" s="2"/>
      <c r="Y31" s="2"/>
      <c r="Z31" s="2"/>
      <c r="AA31" s="2"/>
      <c r="AB31" s="2"/>
    </row>
    <row r="32" spans="1:28" ht="13.15" customHeight="1">
      <c r="A32" s="20">
        <f t="shared" si="18"/>
        <v>6</v>
      </c>
      <c r="B32" s="53" t="s">
        <v>135</v>
      </c>
      <c r="C32" s="101">
        <v>9.6199999999999992</v>
      </c>
      <c r="D32" s="53">
        <v>4</v>
      </c>
      <c r="E32" s="53"/>
      <c r="F32" s="53">
        <v>4</v>
      </c>
      <c r="G32" s="53">
        <v>4</v>
      </c>
      <c r="H32" s="53">
        <v>4</v>
      </c>
      <c r="I32" s="53"/>
      <c r="J32" s="53"/>
      <c r="K32" s="26">
        <f t="shared" si="11"/>
        <v>16</v>
      </c>
      <c r="L32" s="54">
        <v>35</v>
      </c>
      <c r="M32" s="54">
        <v>0</v>
      </c>
      <c r="N32" s="21">
        <f t="shared" si="12"/>
        <v>35</v>
      </c>
      <c r="O32" s="22">
        <f t="shared" si="13"/>
        <v>560</v>
      </c>
      <c r="P32" s="56">
        <v>9.4399999999999998E-2</v>
      </c>
      <c r="Q32" s="56">
        <v>0</v>
      </c>
      <c r="R32" s="112">
        <f t="shared" si="14"/>
        <v>5387.2</v>
      </c>
      <c r="S32" s="112">
        <f t="shared" si="15"/>
        <v>508.55167999999998</v>
      </c>
      <c r="T32" s="112">
        <f t="shared" si="16"/>
        <v>0</v>
      </c>
      <c r="U32" s="112">
        <f t="shared" si="17"/>
        <v>5895.7516799999994</v>
      </c>
      <c r="X32" s="2"/>
      <c r="Y32" s="2"/>
      <c r="Z32" s="2"/>
      <c r="AA32" s="2"/>
      <c r="AB32" s="2"/>
    </row>
    <row r="33" spans="1:28" ht="13.15" customHeight="1">
      <c r="A33" s="20">
        <f t="shared" si="18"/>
        <v>7</v>
      </c>
      <c r="B33" s="53" t="s">
        <v>135</v>
      </c>
      <c r="C33" s="101">
        <v>9.3699999999999992</v>
      </c>
      <c r="D33" s="53">
        <v>4</v>
      </c>
      <c r="E33" s="53">
        <v>4</v>
      </c>
      <c r="F33" s="53">
        <v>4</v>
      </c>
      <c r="G33" s="53"/>
      <c r="H33" s="53">
        <v>4</v>
      </c>
      <c r="I33" s="53"/>
      <c r="J33" s="53"/>
      <c r="K33" s="26">
        <f t="shared" si="11"/>
        <v>16</v>
      </c>
      <c r="L33" s="54">
        <v>35</v>
      </c>
      <c r="M33" s="54">
        <v>0</v>
      </c>
      <c r="N33" s="21">
        <f t="shared" si="12"/>
        <v>35</v>
      </c>
      <c r="O33" s="22">
        <f t="shared" si="13"/>
        <v>560</v>
      </c>
      <c r="P33" s="56">
        <v>9.4399999999999998E-2</v>
      </c>
      <c r="Q33" s="56">
        <v>0</v>
      </c>
      <c r="R33" s="112">
        <f t="shared" si="14"/>
        <v>5247.2</v>
      </c>
      <c r="S33" s="112">
        <f t="shared" si="15"/>
        <v>495.33567999999997</v>
      </c>
      <c r="T33" s="112">
        <f t="shared" si="16"/>
        <v>0</v>
      </c>
      <c r="U33" s="112">
        <f t="shared" si="17"/>
        <v>5742.53568</v>
      </c>
      <c r="X33" s="2"/>
      <c r="Y33" s="2"/>
      <c r="Z33" s="2"/>
      <c r="AA33" s="2"/>
      <c r="AB33" s="2"/>
    </row>
    <row r="34" spans="1:28" ht="13.15" customHeight="1">
      <c r="A34" s="20">
        <f t="shared" si="18"/>
        <v>8</v>
      </c>
      <c r="B34" s="53" t="s">
        <v>176</v>
      </c>
      <c r="C34" s="101">
        <v>8.3699999999999992</v>
      </c>
      <c r="D34" s="53">
        <v>6</v>
      </c>
      <c r="E34" s="53">
        <v>6</v>
      </c>
      <c r="F34" s="53">
        <v>6</v>
      </c>
      <c r="G34" s="53">
        <v>6</v>
      </c>
      <c r="H34" s="53">
        <v>6</v>
      </c>
      <c r="I34" s="53"/>
      <c r="J34" s="53"/>
      <c r="K34" s="26">
        <f t="shared" si="11"/>
        <v>30</v>
      </c>
      <c r="L34" s="54">
        <v>35</v>
      </c>
      <c r="M34" s="54">
        <v>0</v>
      </c>
      <c r="N34" s="21">
        <f t="shared" si="12"/>
        <v>35</v>
      </c>
      <c r="O34" s="22">
        <f t="shared" si="13"/>
        <v>1050</v>
      </c>
      <c r="P34" s="56">
        <v>9.4399999999999998E-2</v>
      </c>
      <c r="Q34" s="56">
        <v>0</v>
      </c>
      <c r="R34" s="112">
        <f t="shared" si="14"/>
        <v>8788.5</v>
      </c>
      <c r="S34" s="112">
        <f t="shared" si="15"/>
        <v>829.63440000000003</v>
      </c>
      <c r="T34" s="112">
        <f t="shared" si="16"/>
        <v>0</v>
      </c>
      <c r="U34" s="112">
        <f t="shared" si="17"/>
        <v>9618.1344000000008</v>
      </c>
      <c r="X34" s="2"/>
      <c r="Y34" s="2"/>
      <c r="Z34" s="2"/>
      <c r="AA34" s="2"/>
      <c r="AB34" s="2"/>
    </row>
    <row r="35" spans="1:28" ht="13.15" customHeight="1">
      <c r="A35" s="20">
        <f t="shared" si="18"/>
        <v>9</v>
      </c>
      <c r="B35" s="53" t="s">
        <v>176</v>
      </c>
      <c r="C35" s="101">
        <v>8.3699999999999992</v>
      </c>
      <c r="D35" s="53">
        <v>4</v>
      </c>
      <c r="E35" s="53">
        <v>4</v>
      </c>
      <c r="F35" s="53"/>
      <c r="G35" s="53">
        <v>4</v>
      </c>
      <c r="H35" s="53">
        <v>4</v>
      </c>
      <c r="I35" s="53"/>
      <c r="J35" s="53"/>
      <c r="K35" s="26">
        <f t="shared" si="11"/>
        <v>16</v>
      </c>
      <c r="L35" s="54">
        <v>35</v>
      </c>
      <c r="M35" s="54">
        <v>0</v>
      </c>
      <c r="N35" s="21">
        <f t="shared" si="12"/>
        <v>35</v>
      </c>
      <c r="O35" s="22">
        <f t="shared" si="13"/>
        <v>560</v>
      </c>
      <c r="P35" s="56">
        <v>9.4399999999999998E-2</v>
      </c>
      <c r="Q35" s="56">
        <v>0</v>
      </c>
      <c r="R35" s="112">
        <f t="shared" si="14"/>
        <v>4687.2</v>
      </c>
      <c r="S35" s="112">
        <f t="shared" si="15"/>
        <v>442.47167999999999</v>
      </c>
      <c r="T35" s="112">
        <f t="shared" si="16"/>
        <v>0</v>
      </c>
      <c r="U35" s="112">
        <f t="shared" si="17"/>
        <v>5129.6716799999995</v>
      </c>
      <c r="X35" s="2"/>
      <c r="Y35" s="2"/>
      <c r="Z35" s="2"/>
      <c r="AA35" s="2"/>
      <c r="AB35" s="2"/>
    </row>
    <row r="36" spans="1:28" ht="13.15" customHeight="1">
      <c r="A36" s="20">
        <f t="shared" si="18"/>
        <v>10</v>
      </c>
      <c r="B36" s="53" t="s">
        <v>177</v>
      </c>
      <c r="C36" s="101">
        <v>8.25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1"/>
        <v>40</v>
      </c>
      <c r="L36" s="54">
        <v>35</v>
      </c>
      <c r="M36" s="54"/>
      <c r="N36" s="21">
        <f t="shared" si="12"/>
        <v>35</v>
      </c>
      <c r="O36" s="22">
        <f t="shared" si="13"/>
        <v>1400</v>
      </c>
      <c r="P36" s="56">
        <v>9.4399999999999998E-2</v>
      </c>
      <c r="Q36" s="56">
        <v>0</v>
      </c>
      <c r="R36" s="112">
        <f t="shared" si="14"/>
        <v>11550</v>
      </c>
      <c r="S36" s="112">
        <f t="shared" si="15"/>
        <v>1090.32</v>
      </c>
      <c r="T36" s="112">
        <f t="shared" si="16"/>
        <v>0</v>
      </c>
      <c r="U36" s="112">
        <f t="shared" si="17"/>
        <v>12640.32</v>
      </c>
      <c r="X36" s="2"/>
      <c r="Y36" s="2"/>
      <c r="Z36" s="2"/>
      <c r="AA36" s="2"/>
      <c r="AB36" s="2"/>
    </row>
    <row r="37" spans="1:28" ht="13.15" customHeight="1">
      <c r="A37" s="20">
        <f t="shared" si="18"/>
        <v>11</v>
      </c>
      <c r="B37" s="53" t="s">
        <v>177</v>
      </c>
      <c r="C37" s="101">
        <v>8.25</v>
      </c>
      <c r="D37" s="53">
        <v>8</v>
      </c>
      <c r="E37" s="53">
        <v>8</v>
      </c>
      <c r="F37" s="53">
        <v>8</v>
      </c>
      <c r="G37" s="53">
        <v>8</v>
      </c>
      <c r="H37" s="53"/>
      <c r="I37" s="53"/>
      <c r="J37" s="53"/>
      <c r="K37" s="26">
        <f t="shared" si="11"/>
        <v>32</v>
      </c>
      <c r="L37" s="54">
        <v>35</v>
      </c>
      <c r="M37" s="54"/>
      <c r="N37" s="21">
        <f t="shared" si="12"/>
        <v>35</v>
      </c>
      <c r="O37" s="22">
        <f t="shared" si="13"/>
        <v>1120</v>
      </c>
      <c r="P37" s="56">
        <v>9.4399999999999998E-2</v>
      </c>
      <c r="Q37" s="56">
        <v>0</v>
      </c>
      <c r="R37" s="112">
        <f t="shared" si="14"/>
        <v>9240</v>
      </c>
      <c r="S37" s="112">
        <f t="shared" si="15"/>
        <v>872.25599999999997</v>
      </c>
      <c r="T37" s="112">
        <f t="shared" si="16"/>
        <v>0</v>
      </c>
      <c r="U37" s="112">
        <f t="shared" si="17"/>
        <v>10112.255999999999</v>
      </c>
      <c r="X37" s="2"/>
      <c r="Y37" s="2"/>
      <c r="Z37" s="2"/>
      <c r="AA37" s="2"/>
      <c r="AB37" s="2"/>
    </row>
    <row r="38" spans="1:28" ht="13.15" customHeight="1">
      <c r="A38" s="20">
        <f t="shared" si="18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1"/>
        <v>0</v>
      </c>
      <c r="L38" s="54"/>
      <c r="M38" s="54"/>
      <c r="N38" s="21">
        <f t="shared" si="12"/>
        <v>0</v>
      </c>
      <c r="O38" s="22">
        <f t="shared" si="13"/>
        <v>0</v>
      </c>
      <c r="P38" s="56"/>
      <c r="Q38" s="56"/>
      <c r="R38" s="112">
        <f t="shared" si="14"/>
        <v>0</v>
      </c>
      <c r="S38" s="112">
        <f t="shared" si="15"/>
        <v>0</v>
      </c>
      <c r="T38" s="112">
        <f t="shared" si="16"/>
        <v>0</v>
      </c>
      <c r="U38" s="112">
        <f t="shared" si="17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8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1"/>
        <v>0</v>
      </c>
      <c r="L39" s="54"/>
      <c r="M39" s="54"/>
      <c r="N39" s="21">
        <f t="shared" si="12"/>
        <v>0</v>
      </c>
      <c r="O39" s="22">
        <f t="shared" si="13"/>
        <v>0</v>
      </c>
      <c r="P39" s="56"/>
      <c r="Q39" s="56"/>
      <c r="R39" s="112">
        <f t="shared" si="14"/>
        <v>0</v>
      </c>
      <c r="S39" s="112">
        <f t="shared" si="15"/>
        <v>0</v>
      </c>
      <c r="T39" s="112">
        <f t="shared" si="16"/>
        <v>0</v>
      </c>
      <c r="U39" s="112">
        <f t="shared" si="17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8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1"/>
        <v>0</v>
      </c>
      <c r="L40" s="54"/>
      <c r="M40" s="54"/>
      <c r="N40" s="21">
        <f t="shared" si="12"/>
        <v>0</v>
      </c>
      <c r="O40" s="22">
        <f t="shared" si="13"/>
        <v>0</v>
      </c>
      <c r="P40" s="56"/>
      <c r="Q40" s="56"/>
      <c r="R40" s="112">
        <f t="shared" si="14"/>
        <v>0</v>
      </c>
      <c r="S40" s="112">
        <f t="shared" si="15"/>
        <v>0</v>
      </c>
      <c r="T40" s="112">
        <f t="shared" si="16"/>
        <v>0</v>
      </c>
      <c r="U40" s="112">
        <f t="shared" si="17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8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1"/>
        <v>0</v>
      </c>
      <c r="L41" s="54"/>
      <c r="M41" s="54"/>
      <c r="N41" s="21">
        <f t="shared" si="12"/>
        <v>0</v>
      </c>
      <c r="O41" s="22">
        <f t="shared" si="13"/>
        <v>0</v>
      </c>
      <c r="P41" s="56"/>
      <c r="Q41" s="56"/>
      <c r="R41" s="112">
        <f t="shared" si="14"/>
        <v>0</v>
      </c>
      <c r="S41" s="112">
        <f t="shared" si="15"/>
        <v>0</v>
      </c>
      <c r="T41" s="112">
        <f t="shared" si="16"/>
        <v>0</v>
      </c>
      <c r="U41" s="112">
        <f t="shared" si="17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8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1"/>
        <v>0</v>
      </c>
      <c r="L42" s="54"/>
      <c r="M42" s="54"/>
      <c r="N42" s="21">
        <f t="shared" si="12"/>
        <v>0</v>
      </c>
      <c r="O42" s="22">
        <f t="shared" si="13"/>
        <v>0</v>
      </c>
      <c r="P42" s="56"/>
      <c r="Q42" s="56"/>
      <c r="R42" s="112">
        <f t="shared" si="14"/>
        <v>0</v>
      </c>
      <c r="S42" s="112">
        <f t="shared" si="15"/>
        <v>0</v>
      </c>
      <c r="T42" s="112">
        <f t="shared" si="16"/>
        <v>0</v>
      </c>
      <c r="U42" s="112">
        <f t="shared" si="17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8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1"/>
        <v>0</v>
      </c>
      <c r="L43" s="54"/>
      <c r="M43" s="54"/>
      <c r="N43" s="21">
        <f t="shared" si="12"/>
        <v>0</v>
      </c>
      <c r="O43" s="22">
        <f t="shared" si="13"/>
        <v>0</v>
      </c>
      <c r="P43" s="56"/>
      <c r="Q43" s="56"/>
      <c r="R43" s="112">
        <f t="shared" si="14"/>
        <v>0</v>
      </c>
      <c r="S43" s="112">
        <f t="shared" si="15"/>
        <v>0</v>
      </c>
      <c r="T43" s="112">
        <f t="shared" si="16"/>
        <v>0</v>
      </c>
      <c r="U43" s="112">
        <f t="shared" si="17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8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1"/>
        <v>0</v>
      </c>
      <c r="L44" s="54"/>
      <c r="M44" s="54"/>
      <c r="N44" s="21">
        <f t="shared" si="12"/>
        <v>0</v>
      </c>
      <c r="O44" s="22">
        <f t="shared" si="13"/>
        <v>0</v>
      </c>
      <c r="P44" s="56"/>
      <c r="Q44" s="56"/>
      <c r="R44" s="112">
        <f t="shared" si="14"/>
        <v>0</v>
      </c>
      <c r="S44" s="112">
        <f t="shared" si="15"/>
        <v>0</v>
      </c>
      <c r="T44" s="112">
        <f t="shared" si="16"/>
        <v>0</v>
      </c>
      <c r="U44" s="112">
        <f t="shared" si="17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8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1"/>
        <v>0</v>
      </c>
      <c r="L45" s="54"/>
      <c r="M45" s="54"/>
      <c r="N45" s="21">
        <f t="shared" si="12"/>
        <v>0</v>
      </c>
      <c r="O45" s="22">
        <f t="shared" si="13"/>
        <v>0</v>
      </c>
      <c r="P45" s="56"/>
      <c r="Q45" s="56"/>
      <c r="R45" s="112">
        <f t="shared" si="14"/>
        <v>0</v>
      </c>
      <c r="S45" s="112">
        <f t="shared" si="15"/>
        <v>0</v>
      </c>
      <c r="T45" s="112">
        <f t="shared" si="16"/>
        <v>0</v>
      </c>
      <c r="U45" s="112">
        <f t="shared" si="17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8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1"/>
        <v>0</v>
      </c>
      <c r="L46" s="54"/>
      <c r="M46" s="54"/>
      <c r="N46" s="21">
        <f t="shared" si="12"/>
        <v>0</v>
      </c>
      <c r="O46" s="22">
        <f t="shared" si="13"/>
        <v>0</v>
      </c>
      <c r="P46" s="56"/>
      <c r="Q46" s="56"/>
      <c r="R46" s="112">
        <f t="shared" si="14"/>
        <v>0</v>
      </c>
      <c r="S46" s="112">
        <f t="shared" si="15"/>
        <v>0</v>
      </c>
      <c r="T46" s="112">
        <f t="shared" si="16"/>
        <v>0</v>
      </c>
      <c r="U46" s="112">
        <f t="shared" si="17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8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1"/>
        <v>0</v>
      </c>
      <c r="L47" s="54"/>
      <c r="M47" s="54"/>
      <c r="N47" s="21">
        <f t="shared" si="12"/>
        <v>0</v>
      </c>
      <c r="O47" s="22">
        <f t="shared" si="13"/>
        <v>0</v>
      </c>
      <c r="P47" s="56"/>
      <c r="Q47" s="56"/>
      <c r="R47" s="112">
        <f t="shared" si="14"/>
        <v>0</v>
      </c>
      <c r="S47" s="112">
        <f t="shared" si="15"/>
        <v>0</v>
      </c>
      <c r="T47" s="112">
        <f t="shared" si="16"/>
        <v>0</v>
      </c>
      <c r="U47" s="112">
        <f t="shared" si="17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8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1"/>
        <v>0</v>
      </c>
      <c r="L48" s="54"/>
      <c r="M48" s="54"/>
      <c r="N48" s="21">
        <f t="shared" si="12"/>
        <v>0</v>
      </c>
      <c r="O48" s="22">
        <f t="shared" si="13"/>
        <v>0</v>
      </c>
      <c r="P48" s="56"/>
      <c r="Q48" s="56"/>
      <c r="R48" s="112">
        <f t="shared" si="14"/>
        <v>0</v>
      </c>
      <c r="S48" s="112">
        <f t="shared" si="15"/>
        <v>0</v>
      </c>
      <c r="T48" s="112">
        <f t="shared" si="16"/>
        <v>0</v>
      </c>
      <c r="U48" s="112">
        <f t="shared" si="17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8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1"/>
        <v>0</v>
      </c>
      <c r="L49" s="54"/>
      <c r="M49" s="54"/>
      <c r="N49" s="21">
        <f t="shared" si="12"/>
        <v>0</v>
      </c>
      <c r="O49" s="22">
        <f t="shared" si="13"/>
        <v>0</v>
      </c>
      <c r="P49" s="56"/>
      <c r="Q49" s="56"/>
      <c r="R49" s="112">
        <f t="shared" si="14"/>
        <v>0</v>
      </c>
      <c r="S49" s="112">
        <f t="shared" si="15"/>
        <v>0</v>
      </c>
      <c r="T49" s="112">
        <f t="shared" si="16"/>
        <v>0</v>
      </c>
      <c r="U49" s="112">
        <f t="shared" si="17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8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1"/>
        <v>0</v>
      </c>
      <c r="L50" s="54"/>
      <c r="M50" s="54"/>
      <c r="N50" s="21">
        <f t="shared" si="12"/>
        <v>0</v>
      </c>
      <c r="O50" s="22">
        <f t="shared" si="13"/>
        <v>0</v>
      </c>
      <c r="P50" s="56"/>
      <c r="Q50" s="56"/>
      <c r="R50" s="112">
        <f t="shared" si="14"/>
        <v>0</v>
      </c>
      <c r="S50" s="112">
        <f t="shared" si="15"/>
        <v>0</v>
      </c>
      <c r="T50" s="112">
        <f t="shared" si="16"/>
        <v>0</v>
      </c>
      <c r="U50" s="112">
        <f t="shared" si="17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8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1"/>
        <v>0</v>
      </c>
      <c r="L51" s="54"/>
      <c r="M51" s="54"/>
      <c r="N51" s="21">
        <f t="shared" si="12"/>
        <v>0</v>
      </c>
      <c r="O51" s="22">
        <f t="shared" si="13"/>
        <v>0</v>
      </c>
      <c r="P51" s="56"/>
      <c r="Q51" s="56"/>
      <c r="R51" s="112">
        <f t="shared" si="14"/>
        <v>0</v>
      </c>
      <c r="S51" s="112">
        <f t="shared" si="15"/>
        <v>0</v>
      </c>
      <c r="T51" s="112">
        <f t="shared" si="16"/>
        <v>0</v>
      </c>
      <c r="U51" s="112">
        <f t="shared" si="17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8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1"/>
        <v>0</v>
      </c>
      <c r="L52" s="54"/>
      <c r="M52" s="54"/>
      <c r="N52" s="21">
        <f t="shared" si="12"/>
        <v>0</v>
      </c>
      <c r="O52" s="22">
        <f t="shared" si="13"/>
        <v>0</v>
      </c>
      <c r="P52" s="56"/>
      <c r="Q52" s="56"/>
      <c r="R52" s="112">
        <f t="shared" si="14"/>
        <v>0</v>
      </c>
      <c r="S52" s="112">
        <f t="shared" si="15"/>
        <v>0</v>
      </c>
      <c r="T52" s="112">
        <f t="shared" si="16"/>
        <v>0</v>
      </c>
      <c r="U52" s="112">
        <f t="shared" si="17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8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1"/>
        <v>0</v>
      </c>
      <c r="L53" s="54"/>
      <c r="M53" s="54"/>
      <c r="N53" s="21">
        <f t="shared" si="12"/>
        <v>0</v>
      </c>
      <c r="O53" s="22">
        <f t="shared" si="13"/>
        <v>0</v>
      </c>
      <c r="P53" s="56"/>
      <c r="Q53" s="56"/>
      <c r="R53" s="112">
        <f t="shared" si="14"/>
        <v>0</v>
      </c>
      <c r="S53" s="112">
        <f t="shared" si="15"/>
        <v>0</v>
      </c>
      <c r="T53" s="112">
        <f t="shared" si="16"/>
        <v>0</v>
      </c>
      <c r="U53" s="112">
        <f t="shared" si="17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8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1"/>
        <v>0</v>
      </c>
      <c r="L54" s="54"/>
      <c r="M54" s="54"/>
      <c r="N54" s="21">
        <f t="shared" si="12"/>
        <v>0</v>
      </c>
      <c r="O54" s="22">
        <f t="shared" si="13"/>
        <v>0</v>
      </c>
      <c r="P54" s="56"/>
      <c r="Q54" s="56"/>
      <c r="R54" s="112">
        <f t="shared" si="14"/>
        <v>0</v>
      </c>
      <c r="S54" s="112">
        <f t="shared" si="15"/>
        <v>0</v>
      </c>
      <c r="T54" s="112">
        <f t="shared" si="16"/>
        <v>0</v>
      </c>
      <c r="U54" s="112">
        <f t="shared" si="17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8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1"/>
        <v>0</v>
      </c>
      <c r="L55" s="54"/>
      <c r="M55" s="54"/>
      <c r="N55" s="21">
        <f t="shared" si="12"/>
        <v>0</v>
      </c>
      <c r="O55" s="22">
        <f t="shared" si="13"/>
        <v>0</v>
      </c>
      <c r="P55" s="56"/>
      <c r="Q55" s="56"/>
      <c r="R55" s="112">
        <f t="shared" si="14"/>
        <v>0</v>
      </c>
      <c r="S55" s="112">
        <f t="shared" si="15"/>
        <v>0</v>
      </c>
      <c r="T55" s="112">
        <f t="shared" si="16"/>
        <v>0</v>
      </c>
      <c r="U55" s="112">
        <f t="shared" si="17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8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1"/>
        <v>0</v>
      </c>
      <c r="L56" s="54"/>
      <c r="M56" s="54"/>
      <c r="N56" s="21">
        <f t="shared" si="12"/>
        <v>0</v>
      </c>
      <c r="O56" s="22">
        <f t="shared" si="13"/>
        <v>0</v>
      </c>
      <c r="P56" s="56"/>
      <c r="Q56" s="56"/>
      <c r="R56" s="112">
        <f t="shared" si="14"/>
        <v>0</v>
      </c>
      <c r="S56" s="112">
        <f t="shared" si="15"/>
        <v>0</v>
      </c>
      <c r="T56" s="112">
        <f t="shared" si="16"/>
        <v>0</v>
      </c>
      <c r="U56" s="112">
        <f t="shared" si="17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8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1"/>
        <v>0</v>
      </c>
      <c r="L57" s="54"/>
      <c r="M57" s="54"/>
      <c r="N57" s="21">
        <f t="shared" si="12"/>
        <v>0</v>
      </c>
      <c r="O57" s="22">
        <f t="shared" si="13"/>
        <v>0</v>
      </c>
      <c r="P57" s="56"/>
      <c r="Q57" s="56"/>
      <c r="R57" s="112">
        <f t="shared" si="14"/>
        <v>0</v>
      </c>
      <c r="S57" s="112">
        <f t="shared" si="15"/>
        <v>0</v>
      </c>
      <c r="T57" s="112">
        <f t="shared" si="16"/>
        <v>0</v>
      </c>
      <c r="U57" s="112">
        <f t="shared" si="17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8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1"/>
        <v>0</v>
      </c>
      <c r="L58" s="54"/>
      <c r="M58" s="54"/>
      <c r="N58" s="21">
        <f t="shared" si="12"/>
        <v>0</v>
      </c>
      <c r="O58" s="22">
        <f t="shared" si="13"/>
        <v>0</v>
      </c>
      <c r="P58" s="56"/>
      <c r="Q58" s="56"/>
      <c r="R58" s="112">
        <f t="shared" si="14"/>
        <v>0</v>
      </c>
      <c r="S58" s="112">
        <f t="shared" si="15"/>
        <v>0</v>
      </c>
      <c r="T58" s="112">
        <f t="shared" si="16"/>
        <v>0</v>
      </c>
      <c r="U58" s="112">
        <f t="shared" si="17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8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1"/>
        <v>0</v>
      </c>
      <c r="L59" s="54"/>
      <c r="M59" s="54"/>
      <c r="N59" s="21">
        <f t="shared" si="12"/>
        <v>0</v>
      </c>
      <c r="O59" s="22">
        <f t="shared" si="13"/>
        <v>0</v>
      </c>
      <c r="P59" s="56"/>
      <c r="Q59" s="56"/>
      <c r="R59" s="112">
        <f t="shared" si="14"/>
        <v>0</v>
      </c>
      <c r="S59" s="112">
        <f t="shared" si="15"/>
        <v>0</v>
      </c>
      <c r="T59" s="112">
        <f t="shared" si="16"/>
        <v>0</v>
      </c>
      <c r="U59" s="112">
        <f t="shared" si="17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8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1"/>
        <v>0</v>
      </c>
      <c r="L60" s="54"/>
      <c r="M60" s="54"/>
      <c r="N60" s="21">
        <f t="shared" si="12"/>
        <v>0</v>
      </c>
      <c r="O60" s="22">
        <f t="shared" si="13"/>
        <v>0</v>
      </c>
      <c r="P60" s="56"/>
      <c r="Q60" s="56"/>
      <c r="R60" s="112">
        <f t="shared" si="14"/>
        <v>0</v>
      </c>
      <c r="S60" s="112">
        <f t="shared" si="15"/>
        <v>0</v>
      </c>
      <c r="T60" s="112">
        <f t="shared" si="16"/>
        <v>0</v>
      </c>
      <c r="U60" s="112">
        <f t="shared" si="17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8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1"/>
        <v>0</v>
      </c>
      <c r="L61" s="54"/>
      <c r="M61" s="54"/>
      <c r="N61" s="21">
        <f t="shared" si="12"/>
        <v>0</v>
      </c>
      <c r="O61" s="22">
        <f t="shared" si="13"/>
        <v>0</v>
      </c>
      <c r="P61" s="56"/>
      <c r="Q61" s="56"/>
      <c r="R61" s="112">
        <f t="shared" si="14"/>
        <v>0</v>
      </c>
      <c r="S61" s="112">
        <f t="shared" si="15"/>
        <v>0</v>
      </c>
      <c r="T61" s="112">
        <f t="shared" si="16"/>
        <v>0</v>
      </c>
      <c r="U61" s="112">
        <f t="shared" si="17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8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1"/>
        <v>0</v>
      </c>
      <c r="L62" s="54"/>
      <c r="M62" s="54"/>
      <c r="N62" s="21">
        <f t="shared" si="12"/>
        <v>0</v>
      </c>
      <c r="O62" s="22">
        <f t="shared" si="13"/>
        <v>0</v>
      </c>
      <c r="P62" s="56"/>
      <c r="Q62" s="56"/>
      <c r="R62" s="112">
        <f t="shared" si="14"/>
        <v>0</v>
      </c>
      <c r="S62" s="112">
        <f t="shared" si="15"/>
        <v>0</v>
      </c>
      <c r="T62" s="112">
        <f t="shared" si="16"/>
        <v>0</v>
      </c>
      <c r="U62" s="112">
        <f t="shared" si="17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8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1"/>
        <v>0</v>
      </c>
      <c r="L63" s="54"/>
      <c r="M63" s="54"/>
      <c r="N63" s="21">
        <f t="shared" si="12"/>
        <v>0</v>
      </c>
      <c r="O63" s="22">
        <f t="shared" si="13"/>
        <v>0</v>
      </c>
      <c r="P63" s="56"/>
      <c r="Q63" s="56"/>
      <c r="R63" s="112">
        <f t="shared" si="14"/>
        <v>0</v>
      </c>
      <c r="S63" s="112">
        <f t="shared" si="15"/>
        <v>0</v>
      </c>
      <c r="T63" s="112">
        <f t="shared" si="16"/>
        <v>0</v>
      </c>
      <c r="U63" s="112">
        <f t="shared" si="17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8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1"/>
        <v>0</v>
      </c>
      <c r="L64" s="54"/>
      <c r="M64" s="54"/>
      <c r="N64" s="21">
        <f t="shared" si="12"/>
        <v>0</v>
      </c>
      <c r="O64" s="22">
        <f t="shared" si="13"/>
        <v>0</v>
      </c>
      <c r="P64" s="56"/>
      <c r="Q64" s="56"/>
      <c r="R64" s="112">
        <f t="shared" si="14"/>
        <v>0</v>
      </c>
      <c r="S64" s="112">
        <f t="shared" si="15"/>
        <v>0</v>
      </c>
      <c r="T64" s="112">
        <f t="shared" si="16"/>
        <v>0</v>
      </c>
      <c r="U64" s="112">
        <f t="shared" si="17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8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1"/>
        <v>0</v>
      </c>
      <c r="L65" s="54"/>
      <c r="M65" s="54"/>
      <c r="N65" s="21">
        <f t="shared" si="12"/>
        <v>0</v>
      </c>
      <c r="O65" s="22">
        <f t="shared" si="13"/>
        <v>0</v>
      </c>
      <c r="P65" s="56"/>
      <c r="Q65" s="56"/>
      <c r="R65" s="112">
        <f t="shared" si="14"/>
        <v>0</v>
      </c>
      <c r="S65" s="112">
        <f t="shared" si="15"/>
        <v>0</v>
      </c>
      <c r="T65" s="112">
        <f t="shared" si="16"/>
        <v>0</v>
      </c>
      <c r="U65" s="112">
        <f t="shared" si="17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8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1"/>
        <v>0</v>
      </c>
      <c r="L66" s="60"/>
      <c r="M66" s="60"/>
      <c r="N66" s="61">
        <f t="shared" si="12"/>
        <v>0</v>
      </c>
      <c r="O66" s="57">
        <f t="shared" si="13"/>
        <v>0</v>
      </c>
      <c r="P66" s="58"/>
      <c r="Q66" s="58"/>
      <c r="R66" s="113">
        <f t="shared" si="14"/>
        <v>0</v>
      </c>
      <c r="S66" s="113">
        <f t="shared" si="15"/>
        <v>0</v>
      </c>
      <c r="T66" s="113">
        <f t="shared" si="16"/>
        <v>0</v>
      </c>
      <c r="U66" s="113">
        <f t="shared" si="17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9">SUM(D27:D66)</f>
        <v>74</v>
      </c>
      <c r="E67" s="62">
        <f t="shared" si="19"/>
        <v>62</v>
      </c>
      <c r="F67" s="62">
        <f t="shared" si="19"/>
        <v>70</v>
      </c>
      <c r="G67" s="62">
        <f t="shared" si="19"/>
        <v>70</v>
      </c>
      <c r="H67" s="62">
        <f t="shared" si="19"/>
        <v>62</v>
      </c>
      <c r="I67" s="62">
        <f t="shared" si="19"/>
        <v>0</v>
      </c>
      <c r="J67" s="62">
        <f t="shared" si="19"/>
        <v>0</v>
      </c>
      <c r="K67" s="62">
        <f t="shared" si="19"/>
        <v>338</v>
      </c>
      <c r="L67" s="62">
        <f t="shared" si="19"/>
        <v>385</v>
      </c>
      <c r="M67" s="62">
        <f t="shared" si="19"/>
        <v>14</v>
      </c>
      <c r="N67" s="62">
        <f t="shared" si="19"/>
        <v>399</v>
      </c>
      <c r="O67" s="62">
        <f t="shared" si="19"/>
        <v>12354</v>
      </c>
      <c r="P67" s="63"/>
      <c r="Q67" s="64"/>
      <c r="R67" s="114">
        <f>SUM(R27:R66)</f>
        <v>118532.81999999999</v>
      </c>
      <c r="S67" s="114">
        <f>SUM(S27:S66)</f>
        <v>11189.498207999999</v>
      </c>
      <c r="T67" s="114">
        <f>SUM(T27:T66)</f>
        <v>9056.8245600000009</v>
      </c>
      <c r="U67" s="114">
        <f>SUM(U27:U66)</f>
        <v>138779.14276799999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20">SUM(D72:J72)</f>
        <v>16</v>
      </c>
      <c r="L72" s="16">
        <v>49</v>
      </c>
      <c r="M72" s="16">
        <v>3</v>
      </c>
      <c r="N72" s="17">
        <f t="shared" ref="N72:N112" si="21">SUM(L72:M72)</f>
        <v>52</v>
      </c>
      <c r="O72" s="18">
        <f t="shared" ref="O72:O112" si="22">N72*K72</f>
        <v>832</v>
      </c>
      <c r="P72" s="19">
        <v>8.5000000000000006E-2</v>
      </c>
      <c r="Q72" s="19">
        <v>0</v>
      </c>
      <c r="R72" s="111">
        <f t="shared" ref="R72:R112" si="23">C72*O72</f>
        <v>7488</v>
      </c>
      <c r="S72" s="111">
        <f t="shared" ref="S72:S112" si="24">P72*R72</f>
        <v>636.48</v>
      </c>
      <c r="T72" s="111">
        <f t="shared" ref="T72:T112" si="25">Q72*R72</f>
        <v>0</v>
      </c>
      <c r="U72" s="111">
        <f t="shared" ref="U72:U112" si="26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60</v>
      </c>
      <c r="C73" s="106">
        <v>8.25</v>
      </c>
      <c r="D73" s="54">
        <v>4</v>
      </c>
      <c r="E73" s="54">
        <v>4</v>
      </c>
      <c r="F73" s="54">
        <v>4</v>
      </c>
      <c r="G73" s="54">
        <v>4</v>
      </c>
      <c r="H73" s="54">
        <v>4</v>
      </c>
      <c r="I73" s="54"/>
      <c r="J73" s="54"/>
      <c r="K73" s="26">
        <f t="shared" si="20"/>
        <v>20</v>
      </c>
      <c r="L73" s="54">
        <v>35</v>
      </c>
      <c r="M73" s="54">
        <v>0</v>
      </c>
      <c r="N73" s="21">
        <f t="shared" si="21"/>
        <v>35</v>
      </c>
      <c r="O73" s="22">
        <f t="shared" si="22"/>
        <v>700</v>
      </c>
      <c r="P73" s="56">
        <v>9.4E-2</v>
      </c>
      <c r="Q73" s="56">
        <v>0</v>
      </c>
      <c r="R73" s="112">
        <f t="shared" si="23"/>
        <v>5775</v>
      </c>
      <c r="S73" s="112">
        <f t="shared" si="24"/>
        <v>542.85</v>
      </c>
      <c r="T73" s="112">
        <f t="shared" si="25"/>
        <v>0</v>
      </c>
      <c r="U73" s="112">
        <f t="shared" si="26"/>
        <v>6317.85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60</v>
      </c>
      <c r="C74" s="106">
        <v>8.25</v>
      </c>
      <c r="D74" s="54">
        <v>4</v>
      </c>
      <c r="E74" s="54">
        <v>4</v>
      </c>
      <c r="F74" s="54">
        <v>4</v>
      </c>
      <c r="G74" s="54">
        <v>4</v>
      </c>
      <c r="H74" s="54">
        <v>4</v>
      </c>
      <c r="I74" s="54"/>
      <c r="J74" s="54"/>
      <c r="K74" s="26">
        <f t="shared" si="20"/>
        <v>20</v>
      </c>
      <c r="L74" s="54">
        <v>35</v>
      </c>
      <c r="M74" s="54">
        <v>0</v>
      </c>
      <c r="N74" s="21">
        <f t="shared" si="21"/>
        <v>35</v>
      </c>
      <c r="O74" s="22">
        <f t="shared" si="22"/>
        <v>700</v>
      </c>
      <c r="P74" s="56">
        <v>9.4E-2</v>
      </c>
      <c r="Q74" s="56">
        <v>0</v>
      </c>
      <c r="R74" s="112">
        <f t="shared" si="23"/>
        <v>5775</v>
      </c>
      <c r="S74" s="112">
        <f t="shared" si="24"/>
        <v>542.85</v>
      </c>
      <c r="T74" s="112">
        <f t="shared" si="25"/>
        <v>0</v>
      </c>
      <c r="U74" s="112">
        <f t="shared" si="26"/>
        <v>6317.85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60</v>
      </c>
      <c r="C75" s="106">
        <v>8.25</v>
      </c>
      <c r="D75" s="53">
        <v>4</v>
      </c>
      <c r="E75" s="53">
        <v>4</v>
      </c>
      <c r="F75" s="53">
        <v>4</v>
      </c>
      <c r="G75" s="53">
        <v>4</v>
      </c>
      <c r="H75" s="53">
        <v>4</v>
      </c>
      <c r="I75" s="53"/>
      <c r="J75" s="53"/>
      <c r="K75" s="26">
        <f t="shared" si="20"/>
        <v>20</v>
      </c>
      <c r="L75" s="54">
        <v>35</v>
      </c>
      <c r="M75" s="54">
        <v>0</v>
      </c>
      <c r="N75" s="21">
        <f t="shared" si="21"/>
        <v>35</v>
      </c>
      <c r="O75" s="22">
        <f t="shared" si="22"/>
        <v>700</v>
      </c>
      <c r="P75" s="56">
        <v>9.4E-2</v>
      </c>
      <c r="Q75" s="56">
        <v>0</v>
      </c>
      <c r="R75" s="112">
        <f t="shared" si="23"/>
        <v>5775</v>
      </c>
      <c r="S75" s="112">
        <f t="shared" si="24"/>
        <v>542.85</v>
      </c>
      <c r="T75" s="112">
        <f t="shared" si="25"/>
        <v>0</v>
      </c>
      <c r="U75" s="112">
        <f t="shared" si="26"/>
        <v>6317.85</v>
      </c>
      <c r="X75" s="2"/>
      <c r="Y75" s="2"/>
      <c r="Z75" s="2"/>
      <c r="AA75" s="2"/>
      <c r="AB75" s="2"/>
    </row>
    <row r="76" spans="1:28" ht="13.15" customHeight="1">
      <c r="A76" s="20">
        <f t="shared" ref="A76:A112" si="27">A75+1</f>
        <v>4</v>
      </c>
      <c r="B76" s="53" t="s">
        <v>60</v>
      </c>
      <c r="C76" s="106">
        <v>8.25</v>
      </c>
      <c r="D76" s="53">
        <v>4</v>
      </c>
      <c r="E76" s="53">
        <v>4</v>
      </c>
      <c r="F76" s="53">
        <v>4</v>
      </c>
      <c r="G76" s="53">
        <v>4</v>
      </c>
      <c r="H76" s="53">
        <v>4</v>
      </c>
      <c r="I76" s="53"/>
      <c r="J76" s="53"/>
      <c r="K76" s="26">
        <f t="shared" si="20"/>
        <v>20</v>
      </c>
      <c r="L76" s="54">
        <v>35</v>
      </c>
      <c r="M76" s="54">
        <v>0</v>
      </c>
      <c r="N76" s="21">
        <f t="shared" si="21"/>
        <v>35</v>
      </c>
      <c r="O76" s="22">
        <f t="shared" si="22"/>
        <v>700</v>
      </c>
      <c r="P76" s="56">
        <v>9.4E-2</v>
      </c>
      <c r="Q76" s="56">
        <v>0</v>
      </c>
      <c r="R76" s="112">
        <f t="shared" si="23"/>
        <v>5775</v>
      </c>
      <c r="S76" s="112">
        <f t="shared" si="24"/>
        <v>542.85</v>
      </c>
      <c r="T76" s="112">
        <f t="shared" si="25"/>
        <v>0</v>
      </c>
      <c r="U76" s="112">
        <f t="shared" si="26"/>
        <v>6317.85</v>
      </c>
      <c r="X76" s="2"/>
      <c r="Y76" s="2"/>
      <c r="Z76" s="2"/>
      <c r="AA76" s="2"/>
      <c r="AB76" s="2"/>
    </row>
    <row r="77" spans="1:28" ht="13.15" customHeight="1">
      <c r="A77" s="20">
        <f t="shared" si="27"/>
        <v>5</v>
      </c>
      <c r="B77" s="53" t="s">
        <v>60</v>
      </c>
      <c r="C77" s="106">
        <v>8.25</v>
      </c>
      <c r="D77" s="53">
        <v>4</v>
      </c>
      <c r="E77" s="53">
        <v>4</v>
      </c>
      <c r="F77" s="53">
        <v>4</v>
      </c>
      <c r="G77" s="53">
        <v>4</v>
      </c>
      <c r="H77" s="53">
        <v>4</v>
      </c>
      <c r="I77" s="53"/>
      <c r="J77" s="53"/>
      <c r="K77" s="26">
        <f t="shared" si="20"/>
        <v>20</v>
      </c>
      <c r="L77" s="54">
        <v>35</v>
      </c>
      <c r="M77" s="54">
        <v>0</v>
      </c>
      <c r="N77" s="21">
        <f t="shared" si="21"/>
        <v>35</v>
      </c>
      <c r="O77" s="22">
        <f t="shared" si="22"/>
        <v>700</v>
      </c>
      <c r="P77" s="56">
        <v>9.4E-2</v>
      </c>
      <c r="Q77" s="56">
        <v>0</v>
      </c>
      <c r="R77" s="112">
        <f t="shared" si="23"/>
        <v>5775</v>
      </c>
      <c r="S77" s="112">
        <f t="shared" si="24"/>
        <v>542.85</v>
      </c>
      <c r="T77" s="112">
        <f t="shared" si="25"/>
        <v>0</v>
      </c>
      <c r="U77" s="112">
        <f t="shared" si="26"/>
        <v>6317.85</v>
      </c>
      <c r="X77" s="2"/>
      <c r="Y77" s="2"/>
      <c r="Z77" s="2"/>
      <c r="AA77" s="2"/>
      <c r="AB77" s="2"/>
    </row>
    <row r="78" spans="1:28" ht="13.15" customHeight="1">
      <c r="A78" s="20">
        <f t="shared" si="27"/>
        <v>6</v>
      </c>
      <c r="B78" s="53" t="s">
        <v>60</v>
      </c>
      <c r="C78" s="106">
        <v>8.25</v>
      </c>
      <c r="D78" s="53">
        <v>4.3</v>
      </c>
      <c r="E78" s="53">
        <v>4.3</v>
      </c>
      <c r="F78" s="53">
        <v>4.3</v>
      </c>
      <c r="G78" s="53">
        <v>4.3</v>
      </c>
      <c r="H78" s="53">
        <v>4.3</v>
      </c>
      <c r="I78" s="53"/>
      <c r="J78" s="53"/>
      <c r="K78" s="26">
        <f t="shared" si="20"/>
        <v>21.5</v>
      </c>
      <c r="L78" s="54">
        <v>35</v>
      </c>
      <c r="M78" s="54">
        <v>0</v>
      </c>
      <c r="N78" s="21">
        <f t="shared" si="21"/>
        <v>35</v>
      </c>
      <c r="O78" s="22">
        <f t="shared" si="22"/>
        <v>752.5</v>
      </c>
      <c r="P78" s="56">
        <v>9.4E-2</v>
      </c>
      <c r="Q78" s="56">
        <v>0</v>
      </c>
      <c r="R78" s="112">
        <f t="shared" si="23"/>
        <v>6208.125</v>
      </c>
      <c r="S78" s="112">
        <f t="shared" si="24"/>
        <v>583.56375000000003</v>
      </c>
      <c r="T78" s="112">
        <f t="shared" si="25"/>
        <v>0</v>
      </c>
      <c r="U78" s="112">
        <f t="shared" si="26"/>
        <v>6791.6887500000003</v>
      </c>
      <c r="X78" s="2"/>
      <c r="Y78" s="2"/>
      <c r="Z78" s="2"/>
      <c r="AA78" s="2"/>
      <c r="AB78" s="2"/>
    </row>
    <row r="79" spans="1:28" ht="13.15" customHeight="1">
      <c r="A79" s="20">
        <f t="shared" si="27"/>
        <v>7</v>
      </c>
      <c r="B79" s="53" t="s">
        <v>60</v>
      </c>
      <c r="C79" s="106">
        <v>8.25</v>
      </c>
      <c r="D79" s="53">
        <v>4.3</v>
      </c>
      <c r="E79" s="53">
        <v>4.3</v>
      </c>
      <c r="F79" s="53">
        <v>4.3</v>
      </c>
      <c r="G79" s="53">
        <v>4.3</v>
      </c>
      <c r="H79" s="53">
        <v>4.3</v>
      </c>
      <c r="I79" s="53"/>
      <c r="J79" s="53"/>
      <c r="K79" s="26">
        <f t="shared" si="20"/>
        <v>21.5</v>
      </c>
      <c r="L79" s="54">
        <v>35</v>
      </c>
      <c r="M79" s="54">
        <v>0</v>
      </c>
      <c r="N79" s="21">
        <f t="shared" si="21"/>
        <v>35</v>
      </c>
      <c r="O79" s="22">
        <f t="shared" si="22"/>
        <v>752.5</v>
      </c>
      <c r="P79" s="56">
        <v>9.4E-2</v>
      </c>
      <c r="Q79" s="56">
        <v>0</v>
      </c>
      <c r="R79" s="112">
        <f t="shared" si="23"/>
        <v>6208.125</v>
      </c>
      <c r="S79" s="112">
        <f t="shared" si="24"/>
        <v>583.56375000000003</v>
      </c>
      <c r="T79" s="112">
        <f t="shared" si="25"/>
        <v>0</v>
      </c>
      <c r="U79" s="112">
        <f t="shared" si="26"/>
        <v>6791.6887500000003</v>
      </c>
      <c r="X79" s="2"/>
      <c r="Y79" s="2"/>
      <c r="Z79" s="2"/>
      <c r="AA79" s="2"/>
      <c r="AB79" s="2"/>
    </row>
    <row r="80" spans="1:28" ht="13.15" customHeight="1">
      <c r="A80" s="20">
        <f t="shared" si="27"/>
        <v>8</v>
      </c>
      <c r="B80" s="53" t="s">
        <v>60</v>
      </c>
      <c r="C80" s="106">
        <v>8.25</v>
      </c>
      <c r="D80" s="53">
        <v>4.3</v>
      </c>
      <c r="E80" s="53">
        <v>4.3</v>
      </c>
      <c r="F80" s="53">
        <v>4.3</v>
      </c>
      <c r="G80" s="53">
        <v>4.3</v>
      </c>
      <c r="H80" s="53">
        <v>4.3</v>
      </c>
      <c r="I80" s="53"/>
      <c r="J80" s="53"/>
      <c r="K80" s="26">
        <f t="shared" si="20"/>
        <v>21.5</v>
      </c>
      <c r="L80" s="54">
        <v>35</v>
      </c>
      <c r="M80" s="54">
        <v>0</v>
      </c>
      <c r="N80" s="21">
        <f t="shared" si="21"/>
        <v>35</v>
      </c>
      <c r="O80" s="22">
        <f t="shared" si="22"/>
        <v>752.5</v>
      </c>
      <c r="P80" s="56">
        <v>9.4E-2</v>
      </c>
      <c r="Q80" s="56">
        <v>0</v>
      </c>
      <c r="R80" s="112">
        <f t="shared" si="23"/>
        <v>6208.125</v>
      </c>
      <c r="S80" s="112">
        <f t="shared" si="24"/>
        <v>583.56375000000003</v>
      </c>
      <c r="T80" s="112">
        <f t="shared" si="25"/>
        <v>0</v>
      </c>
      <c r="U80" s="112">
        <f t="shared" si="26"/>
        <v>6791.6887500000003</v>
      </c>
      <c r="X80" s="2"/>
      <c r="Y80" s="2"/>
      <c r="Z80" s="2"/>
      <c r="AA80" s="2"/>
      <c r="AB80" s="2"/>
    </row>
    <row r="81" spans="1:28" ht="13.15" customHeight="1">
      <c r="A81" s="20">
        <f t="shared" si="27"/>
        <v>9</v>
      </c>
      <c r="B81" s="53" t="s">
        <v>178</v>
      </c>
      <c r="C81" s="106">
        <v>8.25</v>
      </c>
      <c r="D81" s="53">
        <v>4.3</v>
      </c>
      <c r="E81" s="53">
        <v>4.3</v>
      </c>
      <c r="F81" s="53">
        <v>4.3</v>
      </c>
      <c r="G81" s="53">
        <v>4.3</v>
      </c>
      <c r="H81" s="53">
        <v>4.3</v>
      </c>
      <c r="I81" s="53"/>
      <c r="J81" s="53"/>
      <c r="K81" s="26">
        <f t="shared" si="20"/>
        <v>21.5</v>
      </c>
      <c r="L81" s="54">
        <v>35</v>
      </c>
      <c r="M81" s="54">
        <v>0</v>
      </c>
      <c r="N81" s="21">
        <f t="shared" si="21"/>
        <v>35</v>
      </c>
      <c r="O81" s="22">
        <f t="shared" si="22"/>
        <v>752.5</v>
      </c>
      <c r="P81" s="56">
        <v>9.4E-2</v>
      </c>
      <c r="Q81" s="56">
        <v>0</v>
      </c>
      <c r="R81" s="112">
        <f t="shared" si="23"/>
        <v>6208.125</v>
      </c>
      <c r="S81" s="112">
        <f t="shared" si="24"/>
        <v>583.56375000000003</v>
      </c>
      <c r="T81" s="112">
        <f t="shared" si="25"/>
        <v>0</v>
      </c>
      <c r="U81" s="112">
        <f t="shared" si="26"/>
        <v>6791.6887500000003</v>
      </c>
      <c r="X81" s="2"/>
      <c r="Y81" s="2"/>
      <c r="Z81" s="2"/>
      <c r="AA81" s="2"/>
      <c r="AB81" s="2"/>
    </row>
    <row r="82" spans="1:28" ht="13.15" customHeight="1">
      <c r="A82" s="20">
        <f t="shared" si="27"/>
        <v>10</v>
      </c>
      <c r="B82" s="53" t="s">
        <v>179</v>
      </c>
      <c r="C82" s="106">
        <v>8.25</v>
      </c>
      <c r="D82" s="53">
        <v>4</v>
      </c>
      <c r="E82" s="53">
        <v>4</v>
      </c>
      <c r="F82" s="53">
        <v>4</v>
      </c>
      <c r="G82" s="53">
        <v>4</v>
      </c>
      <c r="H82" s="53">
        <v>4</v>
      </c>
      <c r="I82" s="53"/>
      <c r="J82" s="53"/>
      <c r="K82" s="26">
        <f t="shared" si="20"/>
        <v>20</v>
      </c>
      <c r="L82" s="54">
        <v>35</v>
      </c>
      <c r="M82" s="54">
        <v>0</v>
      </c>
      <c r="N82" s="21">
        <f t="shared" si="21"/>
        <v>35</v>
      </c>
      <c r="O82" s="22">
        <f t="shared" si="22"/>
        <v>700</v>
      </c>
      <c r="P82" s="56">
        <v>9.4E-2</v>
      </c>
      <c r="Q82" s="56">
        <v>0</v>
      </c>
      <c r="R82" s="112">
        <f t="shared" si="23"/>
        <v>5775</v>
      </c>
      <c r="S82" s="112">
        <f t="shared" si="24"/>
        <v>542.85</v>
      </c>
      <c r="T82" s="112">
        <f t="shared" si="25"/>
        <v>0</v>
      </c>
      <c r="U82" s="112">
        <f t="shared" si="26"/>
        <v>6317.85</v>
      </c>
      <c r="X82" s="2"/>
      <c r="Y82" s="2"/>
      <c r="Z82" s="2"/>
      <c r="AA82" s="2"/>
      <c r="AB82" s="2"/>
    </row>
    <row r="83" spans="1:28" ht="13.15" customHeight="1">
      <c r="A83" s="20">
        <f t="shared" si="27"/>
        <v>11</v>
      </c>
      <c r="B83" s="53" t="s">
        <v>175</v>
      </c>
      <c r="C83" s="106">
        <v>8.25</v>
      </c>
      <c r="D83" s="53">
        <v>4</v>
      </c>
      <c r="E83" s="53">
        <v>4</v>
      </c>
      <c r="F83" s="53">
        <v>4</v>
      </c>
      <c r="G83" s="53">
        <v>4</v>
      </c>
      <c r="H83" s="53">
        <v>4</v>
      </c>
      <c r="I83" s="53"/>
      <c r="J83" s="53"/>
      <c r="K83" s="26">
        <f t="shared" si="20"/>
        <v>20</v>
      </c>
      <c r="L83" s="54">
        <v>35</v>
      </c>
      <c r="M83" s="54">
        <v>0</v>
      </c>
      <c r="N83" s="21">
        <f t="shared" si="21"/>
        <v>35</v>
      </c>
      <c r="O83" s="22">
        <f t="shared" si="22"/>
        <v>700</v>
      </c>
      <c r="P83" s="56">
        <v>9.4E-2</v>
      </c>
      <c r="Q83" s="56">
        <v>0</v>
      </c>
      <c r="R83" s="112">
        <f t="shared" si="23"/>
        <v>5775</v>
      </c>
      <c r="S83" s="112">
        <f t="shared" si="24"/>
        <v>542.85</v>
      </c>
      <c r="T83" s="112">
        <f t="shared" si="25"/>
        <v>0</v>
      </c>
      <c r="U83" s="112">
        <f t="shared" si="26"/>
        <v>6317.85</v>
      </c>
      <c r="X83" s="2"/>
      <c r="Y83" s="2"/>
      <c r="Z83" s="2"/>
      <c r="AA83" s="2"/>
      <c r="AB83" s="2"/>
    </row>
    <row r="84" spans="1:28" ht="13.15" customHeight="1">
      <c r="A84" s="20">
        <f t="shared" si="27"/>
        <v>12</v>
      </c>
      <c r="B84" s="53" t="s">
        <v>175</v>
      </c>
      <c r="C84" s="106">
        <v>8.25</v>
      </c>
      <c r="D84" s="53">
        <v>4</v>
      </c>
      <c r="E84" s="53">
        <v>4</v>
      </c>
      <c r="F84" s="53">
        <v>4</v>
      </c>
      <c r="G84" s="53">
        <v>4</v>
      </c>
      <c r="H84" s="53">
        <v>4</v>
      </c>
      <c r="I84" s="53"/>
      <c r="J84" s="53"/>
      <c r="K84" s="26">
        <f t="shared" si="20"/>
        <v>20</v>
      </c>
      <c r="L84" s="54">
        <v>35</v>
      </c>
      <c r="M84" s="54">
        <v>0</v>
      </c>
      <c r="N84" s="21">
        <f t="shared" si="21"/>
        <v>35</v>
      </c>
      <c r="O84" s="22">
        <f t="shared" si="22"/>
        <v>700</v>
      </c>
      <c r="P84" s="56">
        <v>9.4E-2</v>
      </c>
      <c r="Q84" s="56">
        <v>0</v>
      </c>
      <c r="R84" s="112">
        <f t="shared" si="23"/>
        <v>5775</v>
      </c>
      <c r="S84" s="112">
        <f t="shared" si="24"/>
        <v>542.85</v>
      </c>
      <c r="T84" s="112">
        <f t="shared" si="25"/>
        <v>0</v>
      </c>
      <c r="U84" s="112">
        <f t="shared" si="26"/>
        <v>6317.85</v>
      </c>
      <c r="X84" s="2"/>
      <c r="Y84" s="2"/>
      <c r="Z84" s="2"/>
      <c r="AA84" s="2"/>
      <c r="AB84" s="2"/>
    </row>
    <row r="85" spans="1:28" ht="13.15" customHeight="1">
      <c r="A85" s="20">
        <f t="shared" si="27"/>
        <v>13</v>
      </c>
      <c r="B85" s="53" t="s">
        <v>177</v>
      </c>
      <c r="C85" s="101">
        <v>8.25</v>
      </c>
      <c r="D85" s="53">
        <v>6</v>
      </c>
      <c r="E85" s="53">
        <v>6</v>
      </c>
      <c r="F85" s="53">
        <v>6</v>
      </c>
      <c r="G85" s="53">
        <v>6</v>
      </c>
      <c r="H85" s="53">
        <v>6</v>
      </c>
      <c r="I85" s="53"/>
      <c r="J85" s="53"/>
      <c r="K85" s="26">
        <f t="shared" si="20"/>
        <v>30</v>
      </c>
      <c r="L85" s="54">
        <v>35</v>
      </c>
      <c r="M85" s="54"/>
      <c r="N85" s="21">
        <f t="shared" si="21"/>
        <v>35</v>
      </c>
      <c r="O85" s="22">
        <f t="shared" si="22"/>
        <v>1050</v>
      </c>
      <c r="P85" s="56">
        <v>9.4E-2</v>
      </c>
      <c r="Q85" s="56"/>
      <c r="R85" s="112">
        <f t="shared" si="23"/>
        <v>8662.5</v>
      </c>
      <c r="S85" s="112">
        <f t="shared" si="24"/>
        <v>814.27499999999998</v>
      </c>
      <c r="T85" s="112">
        <f t="shared" si="25"/>
        <v>0</v>
      </c>
      <c r="U85" s="112">
        <f t="shared" si="26"/>
        <v>9476.7749999999996</v>
      </c>
      <c r="X85" s="2"/>
      <c r="Y85" s="2"/>
      <c r="Z85" s="2"/>
      <c r="AA85" s="2"/>
      <c r="AB85" s="2"/>
    </row>
    <row r="86" spans="1:28" ht="13.15" customHeight="1">
      <c r="A86" s="20">
        <f t="shared" si="27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20"/>
        <v>0</v>
      </c>
      <c r="L86" s="54"/>
      <c r="M86" s="54"/>
      <c r="N86" s="21">
        <f t="shared" si="21"/>
        <v>0</v>
      </c>
      <c r="O86" s="22">
        <f t="shared" si="22"/>
        <v>0</v>
      </c>
      <c r="P86" s="56"/>
      <c r="Q86" s="56"/>
      <c r="R86" s="112">
        <f t="shared" si="23"/>
        <v>0</v>
      </c>
      <c r="S86" s="112">
        <f t="shared" si="24"/>
        <v>0</v>
      </c>
      <c r="T86" s="112">
        <f t="shared" si="25"/>
        <v>0</v>
      </c>
      <c r="U86" s="112">
        <f t="shared" si="26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7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20"/>
        <v>0</v>
      </c>
      <c r="L87" s="54"/>
      <c r="M87" s="54"/>
      <c r="N87" s="21">
        <f t="shared" si="21"/>
        <v>0</v>
      </c>
      <c r="O87" s="22">
        <f t="shared" si="22"/>
        <v>0</v>
      </c>
      <c r="P87" s="56"/>
      <c r="Q87" s="56"/>
      <c r="R87" s="112">
        <f t="shared" si="23"/>
        <v>0</v>
      </c>
      <c r="S87" s="112">
        <f t="shared" si="24"/>
        <v>0</v>
      </c>
      <c r="T87" s="112">
        <f t="shared" si="25"/>
        <v>0</v>
      </c>
      <c r="U87" s="112">
        <f t="shared" si="26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7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20"/>
        <v>0</v>
      </c>
      <c r="L88" s="54"/>
      <c r="M88" s="54"/>
      <c r="N88" s="21">
        <f t="shared" si="21"/>
        <v>0</v>
      </c>
      <c r="O88" s="22">
        <f t="shared" si="22"/>
        <v>0</v>
      </c>
      <c r="P88" s="56"/>
      <c r="Q88" s="56"/>
      <c r="R88" s="112">
        <f t="shared" si="23"/>
        <v>0</v>
      </c>
      <c r="S88" s="112">
        <f t="shared" si="24"/>
        <v>0</v>
      </c>
      <c r="T88" s="112">
        <f t="shared" si="25"/>
        <v>0</v>
      </c>
      <c r="U88" s="112">
        <f t="shared" si="26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7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20"/>
        <v>0</v>
      </c>
      <c r="L89" s="54"/>
      <c r="M89" s="54"/>
      <c r="N89" s="21">
        <f t="shared" si="21"/>
        <v>0</v>
      </c>
      <c r="O89" s="22">
        <f t="shared" si="22"/>
        <v>0</v>
      </c>
      <c r="P89" s="56"/>
      <c r="Q89" s="56"/>
      <c r="R89" s="112">
        <f t="shared" si="23"/>
        <v>0</v>
      </c>
      <c r="S89" s="112">
        <f t="shared" si="24"/>
        <v>0</v>
      </c>
      <c r="T89" s="112">
        <f t="shared" si="25"/>
        <v>0</v>
      </c>
      <c r="U89" s="112">
        <f t="shared" si="26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7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20"/>
        <v>0</v>
      </c>
      <c r="L90" s="54"/>
      <c r="M90" s="54"/>
      <c r="N90" s="21">
        <f t="shared" si="21"/>
        <v>0</v>
      </c>
      <c r="O90" s="22">
        <f t="shared" si="22"/>
        <v>0</v>
      </c>
      <c r="P90" s="56"/>
      <c r="Q90" s="56"/>
      <c r="R90" s="112">
        <f t="shared" si="23"/>
        <v>0</v>
      </c>
      <c r="S90" s="112">
        <f t="shared" si="24"/>
        <v>0</v>
      </c>
      <c r="T90" s="112">
        <f t="shared" si="25"/>
        <v>0</v>
      </c>
      <c r="U90" s="112">
        <f t="shared" si="26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7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20"/>
        <v>0</v>
      </c>
      <c r="L91" s="54"/>
      <c r="M91" s="54"/>
      <c r="N91" s="21">
        <f t="shared" si="21"/>
        <v>0</v>
      </c>
      <c r="O91" s="22">
        <f t="shared" si="22"/>
        <v>0</v>
      </c>
      <c r="P91" s="56"/>
      <c r="Q91" s="56"/>
      <c r="R91" s="112">
        <f t="shared" si="23"/>
        <v>0</v>
      </c>
      <c r="S91" s="112">
        <f t="shared" si="24"/>
        <v>0</v>
      </c>
      <c r="T91" s="112">
        <f t="shared" si="25"/>
        <v>0</v>
      </c>
      <c r="U91" s="112">
        <f t="shared" si="26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7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20"/>
        <v>0</v>
      </c>
      <c r="L92" s="54"/>
      <c r="M92" s="54"/>
      <c r="N92" s="21">
        <f t="shared" si="21"/>
        <v>0</v>
      </c>
      <c r="O92" s="22">
        <f t="shared" si="22"/>
        <v>0</v>
      </c>
      <c r="P92" s="56"/>
      <c r="Q92" s="56"/>
      <c r="R92" s="112">
        <f t="shared" si="23"/>
        <v>0</v>
      </c>
      <c r="S92" s="112">
        <f t="shared" si="24"/>
        <v>0</v>
      </c>
      <c r="T92" s="112">
        <f t="shared" si="25"/>
        <v>0</v>
      </c>
      <c r="U92" s="112">
        <f t="shared" si="26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7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20"/>
        <v>0</v>
      </c>
      <c r="L93" s="54"/>
      <c r="M93" s="54"/>
      <c r="N93" s="21">
        <f t="shared" si="21"/>
        <v>0</v>
      </c>
      <c r="O93" s="22">
        <f t="shared" si="22"/>
        <v>0</v>
      </c>
      <c r="P93" s="56"/>
      <c r="Q93" s="56"/>
      <c r="R93" s="112">
        <f t="shared" si="23"/>
        <v>0</v>
      </c>
      <c r="S93" s="112">
        <f t="shared" si="24"/>
        <v>0</v>
      </c>
      <c r="T93" s="112">
        <f t="shared" si="25"/>
        <v>0</v>
      </c>
      <c r="U93" s="112">
        <f t="shared" si="26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7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20"/>
        <v>0</v>
      </c>
      <c r="L94" s="54"/>
      <c r="M94" s="54"/>
      <c r="N94" s="21">
        <f t="shared" si="21"/>
        <v>0</v>
      </c>
      <c r="O94" s="22">
        <f t="shared" si="22"/>
        <v>0</v>
      </c>
      <c r="P94" s="56"/>
      <c r="Q94" s="56"/>
      <c r="R94" s="112">
        <f t="shared" si="23"/>
        <v>0</v>
      </c>
      <c r="S94" s="112">
        <f t="shared" si="24"/>
        <v>0</v>
      </c>
      <c r="T94" s="112">
        <f t="shared" si="25"/>
        <v>0</v>
      </c>
      <c r="U94" s="112">
        <f t="shared" si="26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7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20"/>
        <v>0</v>
      </c>
      <c r="L95" s="54"/>
      <c r="M95" s="54"/>
      <c r="N95" s="21">
        <f t="shared" si="21"/>
        <v>0</v>
      </c>
      <c r="O95" s="22">
        <f t="shared" si="22"/>
        <v>0</v>
      </c>
      <c r="P95" s="56"/>
      <c r="Q95" s="56"/>
      <c r="R95" s="112">
        <f t="shared" si="23"/>
        <v>0</v>
      </c>
      <c r="S95" s="112">
        <f t="shared" si="24"/>
        <v>0</v>
      </c>
      <c r="T95" s="112">
        <f t="shared" si="25"/>
        <v>0</v>
      </c>
      <c r="U95" s="112">
        <f t="shared" si="26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7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20"/>
        <v>0</v>
      </c>
      <c r="L96" s="54"/>
      <c r="M96" s="54"/>
      <c r="N96" s="21">
        <f t="shared" si="21"/>
        <v>0</v>
      </c>
      <c r="O96" s="22">
        <f t="shared" si="22"/>
        <v>0</v>
      </c>
      <c r="P96" s="56"/>
      <c r="Q96" s="56"/>
      <c r="R96" s="112">
        <f t="shared" si="23"/>
        <v>0</v>
      </c>
      <c r="S96" s="112">
        <f t="shared" si="24"/>
        <v>0</v>
      </c>
      <c r="T96" s="112">
        <f t="shared" si="25"/>
        <v>0</v>
      </c>
      <c r="U96" s="112">
        <f t="shared" si="26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7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20"/>
        <v>0</v>
      </c>
      <c r="L97" s="54"/>
      <c r="M97" s="54"/>
      <c r="N97" s="21">
        <f t="shared" si="21"/>
        <v>0</v>
      </c>
      <c r="O97" s="22">
        <f t="shared" si="22"/>
        <v>0</v>
      </c>
      <c r="P97" s="56"/>
      <c r="Q97" s="56"/>
      <c r="R97" s="112">
        <f t="shared" si="23"/>
        <v>0</v>
      </c>
      <c r="S97" s="112">
        <f t="shared" si="24"/>
        <v>0</v>
      </c>
      <c r="T97" s="112">
        <f t="shared" si="25"/>
        <v>0</v>
      </c>
      <c r="U97" s="112">
        <f t="shared" si="26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7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20"/>
        <v>0</v>
      </c>
      <c r="L98" s="54"/>
      <c r="M98" s="54"/>
      <c r="N98" s="21">
        <f t="shared" si="21"/>
        <v>0</v>
      </c>
      <c r="O98" s="22">
        <f t="shared" si="22"/>
        <v>0</v>
      </c>
      <c r="P98" s="56"/>
      <c r="Q98" s="56"/>
      <c r="R98" s="112">
        <f t="shared" si="23"/>
        <v>0</v>
      </c>
      <c r="S98" s="112">
        <f t="shared" si="24"/>
        <v>0</v>
      </c>
      <c r="T98" s="112">
        <f t="shared" si="25"/>
        <v>0</v>
      </c>
      <c r="U98" s="112">
        <f t="shared" si="26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7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20"/>
        <v>0</v>
      </c>
      <c r="L99" s="54"/>
      <c r="M99" s="54"/>
      <c r="N99" s="21">
        <f t="shared" si="21"/>
        <v>0</v>
      </c>
      <c r="O99" s="22">
        <f t="shared" si="22"/>
        <v>0</v>
      </c>
      <c r="P99" s="56"/>
      <c r="Q99" s="56"/>
      <c r="R99" s="112">
        <f t="shared" si="23"/>
        <v>0</v>
      </c>
      <c r="S99" s="112">
        <f t="shared" si="24"/>
        <v>0</v>
      </c>
      <c r="T99" s="112">
        <f t="shared" si="25"/>
        <v>0</v>
      </c>
      <c r="U99" s="112">
        <f t="shared" si="26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7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20"/>
        <v>0</v>
      </c>
      <c r="L100" s="54"/>
      <c r="M100" s="54"/>
      <c r="N100" s="21">
        <f t="shared" si="21"/>
        <v>0</v>
      </c>
      <c r="O100" s="22">
        <f t="shared" si="22"/>
        <v>0</v>
      </c>
      <c r="P100" s="56"/>
      <c r="Q100" s="56"/>
      <c r="R100" s="112">
        <f t="shared" si="23"/>
        <v>0</v>
      </c>
      <c r="S100" s="112">
        <f t="shared" si="24"/>
        <v>0</v>
      </c>
      <c r="T100" s="112">
        <f t="shared" si="25"/>
        <v>0</v>
      </c>
      <c r="U100" s="112">
        <f t="shared" si="26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7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20"/>
        <v>0</v>
      </c>
      <c r="L101" s="54"/>
      <c r="M101" s="54"/>
      <c r="N101" s="21">
        <f t="shared" si="21"/>
        <v>0</v>
      </c>
      <c r="O101" s="22">
        <f t="shared" si="22"/>
        <v>0</v>
      </c>
      <c r="P101" s="56"/>
      <c r="Q101" s="56"/>
      <c r="R101" s="112">
        <f t="shared" si="23"/>
        <v>0</v>
      </c>
      <c r="S101" s="112">
        <f t="shared" si="24"/>
        <v>0</v>
      </c>
      <c r="T101" s="112">
        <f t="shared" si="25"/>
        <v>0</v>
      </c>
      <c r="U101" s="112">
        <f t="shared" si="26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7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20"/>
        <v>0</v>
      </c>
      <c r="L102" s="54"/>
      <c r="M102" s="54"/>
      <c r="N102" s="21">
        <f t="shared" si="21"/>
        <v>0</v>
      </c>
      <c r="O102" s="22">
        <f t="shared" si="22"/>
        <v>0</v>
      </c>
      <c r="P102" s="56"/>
      <c r="Q102" s="56"/>
      <c r="R102" s="112">
        <f t="shared" si="23"/>
        <v>0</v>
      </c>
      <c r="S102" s="112">
        <f t="shared" si="24"/>
        <v>0</v>
      </c>
      <c r="T102" s="112">
        <f t="shared" si="25"/>
        <v>0</v>
      </c>
      <c r="U102" s="112">
        <f t="shared" si="26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7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20"/>
        <v>0</v>
      </c>
      <c r="L103" s="54"/>
      <c r="M103" s="54"/>
      <c r="N103" s="21">
        <f t="shared" si="21"/>
        <v>0</v>
      </c>
      <c r="O103" s="22">
        <f t="shared" si="22"/>
        <v>0</v>
      </c>
      <c r="P103" s="56"/>
      <c r="Q103" s="56"/>
      <c r="R103" s="112">
        <f t="shared" si="23"/>
        <v>0</v>
      </c>
      <c r="S103" s="112">
        <f t="shared" si="24"/>
        <v>0</v>
      </c>
      <c r="T103" s="112">
        <f t="shared" si="25"/>
        <v>0</v>
      </c>
      <c r="U103" s="112">
        <f t="shared" si="26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7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20"/>
        <v>0</v>
      </c>
      <c r="L104" s="54"/>
      <c r="M104" s="54"/>
      <c r="N104" s="21">
        <f t="shared" si="21"/>
        <v>0</v>
      </c>
      <c r="O104" s="22">
        <f t="shared" si="22"/>
        <v>0</v>
      </c>
      <c r="P104" s="56"/>
      <c r="Q104" s="56"/>
      <c r="R104" s="112">
        <f t="shared" si="23"/>
        <v>0</v>
      </c>
      <c r="S104" s="112">
        <f t="shared" si="24"/>
        <v>0</v>
      </c>
      <c r="T104" s="112">
        <f t="shared" si="25"/>
        <v>0</v>
      </c>
      <c r="U104" s="112">
        <f t="shared" si="26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7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20"/>
        <v>0</v>
      </c>
      <c r="L105" s="54"/>
      <c r="M105" s="54"/>
      <c r="N105" s="21">
        <f t="shared" si="21"/>
        <v>0</v>
      </c>
      <c r="O105" s="22">
        <f t="shared" si="22"/>
        <v>0</v>
      </c>
      <c r="P105" s="56"/>
      <c r="Q105" s="56"/>
      <c r="R105" s="112">
        <f t="shared" si="23"/>
        <v>0</v>
      </c>
      <c r="S105" s="112">
        <f t="shared" si="24"/>
        <v>0</v>
      </c>
      <c r="T105" s="112">
        <f t="shared" si="25"/>
        <v>0</v>
      </c>
      <c r="U105" s="112">
        <f t="shared" si="26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7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20"/>
        <v>0</v>
      </c>
      <c r="L106" s="54"/>
      <c r="M106" s="54"/>
      <c r="N106" s="21">
        <f t="shared" si="21"/>
        <v>0</v>
      </c>
      <c r="O106" s="22">
        <f t="shared" si="22"/>
        <v>0</v>
      </c>
      <c r="P106" s="56"/>
      <c r="Q106" s="56"/>
      <c r="R106" s="112">
        <f t="shared" si="23"/>
        <v>0</v>
      </c>
      <c r="S106" s="112">
        <f t="shared" si="24"/>
        <v>0</v>
      </c>
      <c r="T106" s="112">
        <f t="shared" si="25"/>
        <v>0</v>
      </c>
      <c r="U106" s="112">
        <f t="shared" si="26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7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20"/>
        <v>0</v>
      </c>
      <c r="L107" s="54"/>
      <c r="M107" s="54"/>
      <c r="N107" s="21">
        <f t="shared" si="21"/>
        <v>0</v>
      </c>
      <c r="O107" s="22">
        <f t="shared" si="22"/>
        <v>0</v>
      </c>
      <c r="P107" s="56"/>
      <c r="Q107" s="56"/>
      <c r="R107" s="112">
        <f t="shared" si="23"/>
        <v>0</v>
      </c>
      <c r="S107" s="112">
        <f t="shared" si="24"/>
        <v>0</v>
      </c>
      <c r="T107" s="112">
        <f t="shared" si="25"/>
        <v>0</v>
      </c>
      <c r="U107" s="112">
        <f t="shared" si="26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7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20"/>
        <v>0</v>
      </c>
      <c r="L108" s="54"/>
      <c r="M108" s="54"/>
      <c r="N108" s="21">
        <f t="shared" si="21"/>
        <v>0</v>
      </c>
      <c r="O108" s="22">
        <f t="shared" si="22"/>
        <v>0</v>
      </c>
      <c r="P108" s="56"/>
      <c r="Q108" s="56"/>
      <c r="R108" s="112">
        <f t="shared" si="23"/>
        <v>0</v>
      </c>
      <c r="S108" s="112">
        <f t="shared" si="24"/>
        <v>0</v>
      </c>
      <c r="T108" s="112">
        <f t="shared" si="25"/>
        <v>0</v>
      </c>
      <c r="U108" s="112">
        <f t="shared" si="26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7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20"/>
        <v>0</v>
      </c>
      <c r="L109" s="54"/>
      <c r="M109" s="54"/>
      <c r="N109" s="21">
        <f t="shared" si="21"/>
        <v>0</v>
      </c>
      <c r="O109" s="22">
        <f t="shared" si="22"/>
        <v>0</v>
      </c>
      <c r="P109" s="56"/>
      <c r="Q109" s="56"/>
      <c r="R109" s="112">
        <f t="shared" si="23"/>
        <v>0</v>
      </c>
      <c r="S109" s="112">
        <f t="shared" si="24"/>
        <v>0</v>
      </c>
      <c r="T109" s="112">
        <f t="shared" si="25"/>
        <v>0</v>
      </c>
      <c r="U109" s="112">
        <f t="shared" si="26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7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20"/>
        <v>0</v>
      </c>
      <c r="L110" s="54"/>
      <c r="M110" s="54"/>
      <c r="N110" s="21">
        <f t="shared" si="21"/>
        <v>0</v>
      </c>
      <c r="O110" s="22">
        <f t="shared" si="22"/>
        <v>0</v>
      </c>
      <c r="P110" s="56"/>
      <c r="Q110" s="56"/>
      <c r="R110" s="112">
        <f t="shared" si="23"/>
        <v>0</v>
      </c>
      <c r="S110" s="112">
        <f t="shared" si="24"/>
        <v>0</v>
      </c>
      <c r="T110" s="112">
        <f t="shared" si="25"/>
        <v>0</v>
      </c>
      <c r="U110" s="112">
        <f t="shared" si="26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7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20"/>
        <v>0</v>
      </c>
      <c r="L111" s="54"/>
      <c r="M111" s="54"/>
      <c r="N111" s="21">
        <f t="shared" si="21"/>
        <v>0</v>
      </c>
      <c r="O111" s="22">
        <f t="shared" si="22"/>
        <v>0</v>
      </c>
      <c r="P111" s="56"/>
      <c r="Q111" s="56"/>
      <c r="R111" s="112">
        <f t="shared" si="23"/>
        <v>0</v>
      </c>
      <c r="S111" s="112">
        <f t="shared" si="24"/>
        <v>0</v>
      </c>
      <c r="T111" s="112">
        <f t="shared" si="25"/>
        <v>0</v>
      </c>
      <c r="U111" s="112">
        <f t="shared" si="26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7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20"/>
        <v>0</v>
      </c>
      <c r="L112" s="60"/>
      <c r="M112" s="60"/>
      <c r="N112" s="61">
        <f t="shared" si="21"/>
        <v>0</v>
      </c>
      <c r="O112" s="57">
        <f t="shared" si="22"/>
        <v>0</v>
      </c>
      <c r="P112" s="58"/>
      <c r="Q112" s="58"/>
      <c r="R112" s="113">
        <f t="shared" si="23"/>
        <v>0</v>
      </c>
      <c r="S112" s="113">
        <f t="shared" si="24"/>
        <v>0</v>
      </c>
      <c r="T112" s="113">
        <f t="shared" si="25"/>
        <v>0</v>
      </c>
      <c r="U112" s="113">
        <f t="shared" si="26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8">SUM(D73:D112)</f>
        <v>55.199999999999996</v>
      </c>
      <c r="E113" s="62">
        <f t="shared" si="28"/>
        <v>55.199999999999996</v>
      </c>
      <c r="F113" s="62">
        <f t="shared" si="28"/>
        <v>55.199999999999996</v>
      </c>
      <c r="G113" s="62">
        <f t="shared" si="28"/>
        <v>55.199999999999996</v>
      </c>
      <c r="H113" s="62">
        <f t="shared" si="28"/>
        <v>55.199999999999996</v>
      </c>
      <c r="I113" s="62">
        <f t="shared" si="28"/>
        <v>0</v>
      </c>
      <c r="J113" s="62">
        <f t="shared" si="28"/>
        <v>0</v>
      </c>
      <c r="K113" s="62">
        <f t="shared" si="28"/>
        <v>276</v>
      </c>
      <c r="L113" s="62">
        <f t="shared" si="28"/>
        <v>455</v>
      </c>
      <c r="M113" s="62">
        <f t="shared" si="28"/>
        <v>0</v>
      </c>
      <c r="N113" s="62">
        <f t="shared" si="28"/>
        <v>455</v>
      </c>
      <c r="O113" s="62">
        <f t="shared" si="28"/>
        <v>9660</v>
      </c>
      <c r="P113" s="63"/>
      <c r="Q113" s="64"/>
      <c r="R113" s="114">
        <f>SUM(R73:R112)</f>
        <v>79695</v>
      </c>
      <c r="S113" s="114">
        <f>SUM(S73:S112)</f>
        <v>7491.3300000000017</v>
      </c>
      <c r="T113" s="114">
        <f>SUM(T73:T112)</f>
        <v>0</v>
      </c>
      <c r="U113" s="114">
        <f>SUM(U73:U112)</f>
        <v>87186.33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137.19999999999999</v>
      </c>
      <c r="E115" s="62">
        <f t="shared" ref="E115:O115" si="29">E113+E67+E20</f>
        <v>125.19999999999999</v>
      </c>
      <c r="F115" s="62">
        <f t="shared" si="29"/>
        <v>133.19999999999999</v>
      </c>
      <c r="G115" s="62">
        <f t="shared" si="29"/>
        <v>133.19999999999999</v>
      </c>
      <c r="H115" s="62">
        <f t="shared" si="29"/>
        <v>125.19999999999999</v>
      </c>
      <c r="I115" s="62">
        <f t="shared" si="29"/>
        <v>0</v>
      </c>
      <c r="J115" s="62">
        <f t="shared" si="29"/>
        <v>0</v>
      </c>
      <c r="K115" s="62">
        <f t="shared" si="29"/>
        <v>654</v>
      </c>
      <c r="L115" s="62">
        <f t="shared" si="29"/>
        <v>886</v>
      </c>
      <c r="M115" s="62">
        <f t="shared" si="29"/>
        <v>20</v>
      </c>
      <c r="N115" s="62">
        <f t="shared" si="29"/>
        <v>906</v>
      </c>
      <c r="O115" s="62">
        <f t="shared" si="29"/>
        <v>24094</v>
      </c>
      <c r="P115" s="63"/>
      <c r="Q115" s="64"/>
      <c r="R115" s="114">
        <f t="shared" ref="R115:U115" si="30">R113+R67+R20</f>
        <v>198227.82</v>
      </c>
      <c r="S115" s="114">
        <f t="shared" si="30"/>
        <v>18680.828207999999</v>
      </c>
      <c r="T115" s="114">
        <f t="shared" si="30"/>
        <v>9056.8245600000009</v>
      </c>
      <c r="U115" s="114">
        <f t="shared" si="30"/>
        <v>225965.47276799998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A1:AB578"/>
  <sheetViews>
    <sheetView view="pageBreakPreview" zoomScale="60" zoomScaleNormal="100" workbookViewId="0" xr3:uid="{958C4451-9541-5A59-BF78-D2F731DF1C81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68</v>
      </c>
      <c r="K2" s="7"/>
      <c r="L2" s="8"/>
      <c r="M2" s="8"/>
      <c r="N2" s="8"/>
      <c r="P2" s="3"/>
      <c r="Q2" s="39" t="s">
        <v>4</v>
      </c>
      <c r="S2" s="69" t="s">
        <v>69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69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70</v>
      </c>
      <c r="T4" s="5"/>
      <c r="U4" s="5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71</v>
      </c>
      <c r="C5" s="5"/>
      <c r="P5" s="3"/>
      <c r="Q5" s="39" t="s">
        <v>13</v>
      </c>
      <c r="R5" s="1"/>
      <c r="S5" s="69" t="s">
        <v>72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15.6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49</v>
      </c>
      <c r="M27" s="54">
        <v>3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32448</v>
      </c>
      <c r="S27" s="112">
        <f t="shared" si="14"/>
        <v>3050.1120000000001</v>
      </c>
      <c r="T27" s="112">
        <f t="shared" si="15"/>
        <v>4023.5520000000001</v>
      </c>
      <c r="U27" s="112">
        <f t="shared" si="16"/>
        <v>39521.664000000004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56</v>
      </c>
      <c r="C28" s="101">
        <v>9.5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49</v>
      </c>
      <c r="M28" s="54">
        <v>3</v>
      </c>
      <c r="N28" s="21">
        <f t="shared" si="11"/>
        <v>52</v>
      </c>
      <c r="O28" s="22">
        <f t="shared" si="12"/>
        <v>2080</v>
      </c>
      <c r="P28" s="56">
        <v>9.4E-2</v>
      </c>
      <c r="Q28" s="56">
        <v>0.124</v>
      </c>
      <c r="R28" s="112">
        <f t="shared" si="13"/>
        <v>19760</v>
      </c>
      <c r="S28" s="112">
        <f t="shared" si="14"/>
        <v>1857.44</v>
      </c>
      <c r="T28" s="112">
        <f t="shared" si="15"/>
        <v>2450.2399999999998</v>
      </c>
      <c r="U28" s="112">
        <f t="shared" si="16"/>
        <v>24067.68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74</v>
      </c>
      <c r="C29" s="101">
        <v>12.5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/>
      <c r="J29" s="53"/>
      <c r="K29" s="26">
        <v>40</v>
      </c>
      <c r="L29" s="54">
        <v>48</v>
      </c>
      <c r="M29" s="54">
        <v>2</v>
      </c>
      <c r="N29" s="21">
        <f t="shared" si="11"/>
        <v>50</v>
      </c>
      <c r="O29" s="22">
        <f t="shared" si="12"/>
        <v>2000</v>
      </c>
      <c r="P29" s="56">
        <v>9.4E-2</v>
      </c>
      <c r="Q29" s="56">
        <v>0.124</v>
      </c>
      <c r="R29" s="112">
        <f t="shared" si="13"/>
        <v>25000</v>
      </c>
      <c r="S29" s="112">
        <f t="shared" si="14"/>
        <v>2350</v>
      </c>
      <c r="T29" s="112">
        <f t="shared" si="15"/>
        <v>3100</v>
      </c>
      <c r="U29" s="112">
        <f t="shared" si="16"/>
        <v>30450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24</v>
      </c>
      <c r="E67" s="62">
        <f t="shared" si="18"/>
        <v>24</v>
      </c>
      <c r="F67" s="62">
        <f t="shared" si="18"/>
        <v>24</v>
      </c>
      <c r="G67" s="62">
        <f t="shared" si="18"/>
        <v>24</v>
      </c>
      <c r="H67" s="62">
        <f t="shared" si="18"/>
        <v>24</v>
      </c>
      <c r="I67" s="62">
        <f t="shared" si="18"/>
        <v>0</v>
      </c>
      <c r="J67" s="62">
        <f t="shared" si="18"/>
        <v>0</v>
      </c>
      <c r="K67" s="62">
        <f t="shared" si="18"/>
        <v>120</v>
      </c>
      <c r="L67" s="62">
        <f t="shared" si="18"/>
        <v>146</v>
      </c>
      <c r="M67" s="62">
        <f t="shared" si="18"/>
        <v>8</v>
      </c>
      <c r="N67" s="62">
        <f t="shared" si="18"/>
        <v>154</v>
      </c>
      <c r="O67" s="62">
        <f t="shared" si="18"/>
        <v>6160</v>
      </c>
      <c r="P67" s="63"/>
      <c r="Q67" s="64"/>
      <c r="R67" s="114">
        <f>SUM(R27:R66)</f>
        <v>77208</v>
      </c>
      <c r="S67" s="114">
        <f>SUM(S27:S66)</f>
        <v>7257.5519999999997</v>
      </c>
      <c r="T67" s="114">
        <f>SUM(T27:T66)</f>
        <v>9573.7919999999995</v>
      </c>
      <c r="U67" s="114">
        <f>SUM(U27:U66)</f>
        <v>94039.344000000012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6">
        <v>8.25</v>
      </c>
      <c r="D73" s="54"/>
      <c r="E73" s="54">
        <v>8</v>
      </c>
      <c r="F73" s="54"/>
      <c r="G73" s="54"/>
      <c r="H73" s="54"/>
      <c r="I73" s="54"/>
      <c r="J73" s="54">
        <v>8</v>
      </c>
      <c r="K73" s="26">
        <f t="shared" si="19"/>
        <v>16</v>
      </c>
      <c r="L73" s="54">
        <v>49</v>
      </c>
      <c r="M73" s="54"/>
      <c r="N73" s="21">
        <f t="shared" si="20"/>
        <v>49</v>
      </c>
      <c r="O73" s="22">
        <f t="shared" si="21"/>
        <v>784</v>
      </c>
      <c r="P73" s="56">
        <v>9.4E-2</v>
      </c>
      <c r="Q73" s="56">
        <v>0</v>
      </c>
      <c r="R73" s="112">
        <f t="shared" si="22"/>
        <v>6468</v>
      </c>
      <c r="S73" s="112">
        <f t="shared" si="23"/>
        <v>607.99199999999996</v>
      </c>
      <c r="T73" s="112">
        <f t="shared" si="24"/>
        <v>0</v>
      </c>
      <c r="U73" s="112">
        <f t="shared" si="25"/>
        <v>7075.9920000000002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55">
        <v>8.25</v>
      </c>
      <c r="D74" s="54"/>
      <c r="E74" s="54">
        <v>8</v>
      </c>
      <c r="F74" s="54"/>
      <c r="G74" s="54">
        <v>8</v>
      </c>
      <c r="H74" s="54"/>
      <c r="I74" s="54"/>
      <c r="J74" s="54"/>
      <c r="K74" s="26">
        <f t="shared" si="19"/>
        <v>16</v>
      </c>
      <c r="L74" s="54">
        <v>47</v>
      </c>
      <c r="M74" s="54"/>
      <c r="N74" s="21">
        <f t="shared" si="20"/>
        <v>47</v>
      </c>
      <c r="O74" s="22">
        <f t="shared" si="21"/>
        <v>752</v>
      </c>
      <c r="P74" s="56">
        <v>9.4E-2</v>
      </c>
      <c r="Q74" s="56">
        <v>0</v>
      </c>
      <c r="R74" s="112">
        <f t="shared" si="22"/>
        <v>6204</v>
      </c>
      <c r="S74" s="112">
        <f t="shared" si="23"/>
        <v>583.17600000000004</v>
      </c>
      <c r="T74" s="112">
        <f t="shared" si="24"/>
        <v>0</v>
      </c>
      <c r="U74" s="112">
        <f t="shared" si="25"/>
        <v>6787.1760000000004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75</v>
      </c>
      <c r="C75" s="55">
        <v>9</v>
      </c>
      <c r="D75" s="53">
        <v>8</v>
      </c>
      <c r="E75" s="53"/>
      <c r="F75" s="53"/>
      <c r="G75" s="53"/>
      <c r="H75" s="53">
        <v>8</v>
      </c>
      <c r="I75" s="53">
        <v>8</v>
      </c>
      <c r="J75" s="53"/>
      <c r="K75" s="26">
        <f t="shared" si="19"/>
        <v>24</v>
      </c>
      <c r="L75" s="54">
        <v>49</v>
      </c>
      <c r="M75" s="54"/>
      <c r="N75" s="21">
        <f t="shared" si="20"/>
        <v>49</v>
      </c>
      <c r="O75" s="22">
        <f t="shared" si="21"/>
        <v>1176</v>
      </c>
      <c r="P75" s="56">
        <v>9.4E-2</v>
      </c>
      <c r="Q75" s="56">
        <v>0</v>
      </c>
      <c r="R75" s="112">
        <f t="shared" si="22"/>
        <v>10584</v>
      </c>
      <c r="S75" s="112">
        <f t="shared" si="23"/>
        <v>994.89599999999996</v>
      </c>
      <c r="T75" s="112">
        <f t="shared" si="24"/>
        <v>0</v>
      </c>
      <c r="U75" s="112">
        <f t="shared" si="25"/>
        <v>11578.896000000001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55">
        <v>8.25</v>
      </c>
      <c r="D76" s="53">
        <v>6</v>
      </c>
      <c r="E76" s="53">
        <v>6</v>
      </c>
      <c r="F76" s="53">
        <v>6</v>
      </c>
      <c r="G76" s="53">
        <v>6</v>
      </c>
      <c r="H76" s="53">
        <v>6</v>
      </c>
      <c r="I76" s="53"/>
      <c r="J76" s="53"/>
      <c r="K76" s="26">
        <f t="shared" si="19"/>
        <v>30</v>
      </c>
      <c r="L76" s="54">
        <v>49</v>
      </c>
      <c r="M76" s="54"/>
      <c r="N76" s="21">
        <f t="shared" si="20"/>
        <v>49</v>
      </c>
      <c r="O76" s="22">
        <f t="shared" si="21"/>
        <v>1470</v>
      </c>
      <c r="P76" s="56">
        <v>9.4E-2</v>
      </c>
      <c r="Q76" s="56">
        <v>0</v>
      </c>
      <c r="R76" s="112">
        <f t="shared" si="22"/>
        <v>12127.5</v>
      </c>
      <c r="S76" s="112">
        <f t="shared" si="23"/>
        <v>1139.9849999999999</v>
      </c>
      <c r="T76" s="112">
        <f t="shared" si="24"/>
        <v>0</v>
      </c>
      <c r="U76" s="112">
        <f t="shared" si="25"/>
        <v>13267.485000000001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55">
        <v>8.1</v>
      </c>
      <c r="D77" s="53"/>
      <c r="E77" s="53"/>
      <c r="F77" s="53"/>
      <c r="G77" s="53"/>
      <c r="H77" s="53">
        <v>8</v>
      </c>
      <c r="I77" s="53">
        <v>8</v>
      </c>
      <c r="J77" s="53"/>
      <c r="K77" s="26">
        <f t="shared" si="19"/>
        <v>16</v>
      </c>
      <c r="L77" s="54">
        <v>49</v>
      </c>
      <c r="M77" s="54"/>
      <c r="N77" s="21">
        <f t="shared" si="20"/>
        <v>49</v>
      </c>
      <c r="O77" s="22">
        <f t="shared" si="21"/>
        <v>784</v>
      </c>
      <c r="P77" s="56">
        <v>9.4E-2</v>
      </c>
      <c r="Q77" s="56">
        <v>0</v>
      </c>
      <c r="R77" s="112">
        <f t="shared" si="22"/>
        <v>6350.4</v>
      </c>
      <c r="S77" s="112">
        <f t="shared" si="23"/>
        <v>596.93759999999997</v>
      </c>
      <c r="T77" s="112">
        <f t="shared" si="24"/>
        <v>0</v>
      </c>
      <c r="U77" s="112">
        <f t="shared" si="25"/>
        <v>6947.3375999999998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55">
        <v>8.1</v>
      </c>
      <c r="D78" s="53"/>
      <c r="E78" s="53">
        <v>8</v>
      </c>
      <c r="F78" s="53"/>
      <c r="G78" s="53">
        <v>8</v>
      </c>
      <c r="H78" s="53"/>
      <c r="I78" s="53">
        <v>8</v>
      </c>
      <c r="J78" s="53"/>
      <c r="K78" s="26">
        <f t="shared" si="19"/>
        <v>24</v>
      </c>
      <c r="L78" s="54">
        <v>49</v>
      </c>
      <c r="M78" s="54"/>
      <c r="N78" s="21">
        <f t="shared" si="20"/>
        <v>49</v>
      </c>
      <c r="O78" s="22">
        <f t="shared" si="21"/>
        <v>1176</v>
      </c>
      <c r="P78" s="56">
        <v>9.4E-2</v>
      </c>
      <c r="Q78" s="56">
        <v>0</v>
      </c>
      <c r="R78" s="112">
        <f t="shared" si="22"/>
        <v>9525.6</v>
      </c>
      <c r="S78" s="112">
        <f t="shared" si="23"/>
        <v>895.40640000000008</v>
      </c>
      <c r="T78" s="112">
        <f t="shared" si="24"/>
        <v>0</v>
      </c>
      <c r="U78" s="112">
        <f t="shared" si="25"/>
        <v>10421.0064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55">
        <v>8.25</v>
      </c>
      <c r="D79" s="53">
        <v>8</v>
      </c>
      <c r="E79" s="53"/>
      <c r="F79" s="53">
        <v>8</v>
      </c>
      <c r="G79" s="53"/>
      <c r="H79" s="53">
        <v>8</v>
      </c>
      <c r="I79" s="53"/>
      <c r="J79" s="53"/>
      <c r="K79" s="26">
        <f t="shared" si="19"/>
        <v>24</v>
      </c>
      <c r="L79" s="54">
        <v>49</v>
      </c>
      <c r="M79" s="54"/>
      <c r="N79" s="21">
        <f t="shared" si="20"/>
        <v>49</v>
      </c>
      <c r="O79" s="22">
        <f t="shared" si="21"/>
        <v>1176</v>
      </c>
      <c r="P79" s="56">
        <v>9.4E-2</v>
      </c>
      <c r="Q79" s="56">
        <v>0</v>
      </c>
      <c r="R79" s="112">
        <f t="shared" si="22"/>
        <v>9702</v>
      </c>
      <c r="S79" s="112">
        <f t="shared" si="23"/>
        <v>911.98800000000006</v>
      </c>
      <c r="T79" s="112">
        <f t="shared" si="24"/>
        <v>0</v>
      </c>
      <c r="U79" s="112">
        <f t="shared" si="25"/>
        <v>10613.987999999999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56</v>
      </c>
      <c r="C80" s="55">
        <v>8.25</v>
      </c>
      <c r="D80" s="53"/>
      <c r="E80" s="53"/>
      <c r="F80" s="53"/>
      <c r="G80" s="53">
        <v>7</v>
      </c>
      <c r="H80" s="53">
        <v>8</v>
      </c>
      <c r="I80" s="53"/>
      <c r="J80" s="53"/>
      <c r="K80" s="26">
        <f t="shared" si="19"/>
        <v>15</v>
      </c>
      <c r="L80" s="54">
        <v>49</v>
      </c>
      <c r="M80" s="54"/>
      <c r="N80" s="21">
        <f t="shared" si="20"/>
        <v>49</v>
      </c>
      <c r="O80" s="22">
        <f t="shared" si="21"/>
        <v>735</v>
      </c>
      <c r="P80" s="56">
        <v>9.4E-2</v>
      </c>
      <c r="Q80" s="56">
        <v>0</v>
      </c>
      <c r="R80" s="112">
        <f t="shared" si="22"/>
        <v>6063.75</v>
      </c>
      <c r="S80" s="112">
        <f t="shared" si="23"/>
        <v>569.99249999999995</v>
      </c>
      <c r="T80" s="112">
        <f t="shared" si="24"/>
        <v>0</v>
      </c>
      <c r="U80" s="112">
        <f t="shared" si="25"/>
        <v>6633.7425000000003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56</v>
      </c>
      <c r="C81" s="55">
        <v>8.25</v>
      </c>
      <c r="D81" s="53"/>
      <c r="E81" s="53"/>
      <c r="F81" s="53"/>
      <c r="G81" s="53"/>
      <c r="H81" s="53"/>
      <c r="I81" s="53">
        <v>6</v>
      </c>
      <c r="J81" s="53">
        <v>6</v>
      </c>
      <c r="K81" s="26">
        <f t="shared" si="19"/>
        <v>12</v>
      </c>
      <c r="L81" s="54">
        <v>49</v>
      </c>
      <c r="M81" s="54"/>
      <c r="N81" s="21">
        <f t="shared" si="20"/>
        <v>49</v>
      </c>
      <c r="O81" s="22">
        <f t="shared" si="21"/>
        <v>588</v>
      </c>
      <c r="P81" s="56">
        <v>9.4E-2</v>
      </c>
      <c r="Q81" s="56">
        <v>0</v>
      </c>
      <c r="R81" s="112">
        <f t="shared" si="22"/>
        <v>4851</v>
      </c>
      <c r="S81" s="112">
        <f t="shared" si="23"/>
        <v>455.99400000000003</v>
      </c>
      <c r="T81" s="112">
        <f t="shared" si="24"/>
        <v>0</v>
      </c>
      <c r="U81" s="112">
        <f t="shared" si="25"/>
        <v>5306.9939999999997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/>
      <c r="L82" s="54"/>
      <c r="M82" s="54"/>
      <c r="N82" s="21">
        <f t="shared" si="20"/>
        <v>0</v>
      </c>
      <c r="O82" s="22">
        <f t="shared" si="21"/>
        <v>0</v>
      </c>
      <c r="P82" s="56"/>
      <c r="Q82" s="56">
        <v>0</v>
      </c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>A82+1</f>
        <v>11</v>
      </c>
      <c r="B83" s="53" t="s">
        <v>56</v>
      </c>
      <c r="C83" s="55">
        <v>8.25</v>
      </c>
      <c r="D83" s="53"/>
      <c r="E83" s="53">
        <v>8</v>
      </c>
      <c r="F83" s="53"/>
      <c r="G83" s="53">
        <v>8</v>
      </c>
      <c r="H83" s="53"/>
      <c r="I83" s="53">
        <v>8</v>
      </c>
      <c r="J83" s="53"/>
      <c r="K83" s="26">
        <f t="shared" si="19"/>
        <v>24</v>
      </c>
      <c r="L83" s="54">
        <v>49</v>
      </c>
      <c r="M83" s="54"/>
      <c r="N83" s="21">
        <f t="shared" si="20"/>
        <v>49</v>
      </c>
      <c r="O83" s="22">
        <f t="shared" si="21"/>
        <v>1176</v>
      </c>
      <c r="P83" s="56">
        <v>9.4E-2</v>
      </c>
      <c r="Q83" s="56">
        <v>0</v>
      </c>
      <c r="R83" s="112">
        <f t="shared" si="22"/>
        <v>9702</v>
      </c>
      <c r="S83" s="112">
        <f t="shared" si="23"/>
        <v>911.98800000000006</v>
      </c>
      <c r="T83" s="112">
        <f t="shared" si="24"/>
        <v>0</v>
      </c>
      <c r="U83" s="112">
        <f t="shared" si="25"/>
        <v>10613.987999999999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 t="s">
        <v>76</v>
      </c>
      <c r="C84" s="55">
        <v>9.17</v>
      </c>
      <c r="D84" s="53"/>
      <c r="E84" s="53">
        <v>8</v>
      </c>
      <c r="F84" s="53"/>
      <c r="G84" s="53">
        <v>8</v>
      </c>
      <c r="H84" s="53">
        <v>8</v>
      </c>
      <c r="I84" s="53"/>
      <c r="J84" s="53"/>
      <c r="K84" s="26">
        <f t="shared" si="19"/>
        <v>24</v>
      </c>
      <c r="L84" s="54">
        <v>49</v>
      </c>
      <c r="M84" s="54"/>
      <c r="N84" s="21">
        <f t="shared" si="20"/>
        <v>49</v>
      </c>
      <c r="O84" s="22">
        <f t="shared" si="21"/>
        <v>1176</v>
      </c>
      <c r="P84" s="56">
        <v>9.4E-2</v>
      </c>
      <c r="Q84" s="56">
        <v>0</v>
      </c>
      <c r="R84" s="112">
        <f t="shared" si="22"/>
        <v>10783.92</v>
      </c>
      <c r="S84" s="112">
        <f t="shared" si="23"/>
        <v>1013.68848</v>
      </c>
      <c r="T84" s="112">
        <f t="shared" si="24"/>
        <v>0</v>
      </c>
      <c r="U84" s="112">
        <f t="shared" si="25"/>
        <v>11797.608480000001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22</v>
      </c>
      <c r="E113" s="62">
        <f t="shared" si="27"/>
        <v>46</v>
      </c>
      <c r="F113" s="62">
        <f t="shared" si="27"/>
        <v>14</v>
      </c>
      <c r="G113" s="62">
        <f t="shared" si="27"/>
        <v>45</v>
      </c>
      <c r="H113" s="62">
        <f t="shared" si="27"/>
        <v>46</v>
      </c>
      <c r="I113" s="62">
        <f t="shared" si="27"/>
        <v>38</v>
      </c>
      <c r="J113" s="62">
        <f t="shared" si="27"/>
        <v>14</v>
      </c>
      <c r="K113" s="62">
        <f t="shared" si="27"/>
        <v>225</v>
      </c>
      <c r="L113" s="62">
        <f t="shared" si="27"/>
        <v>537</v>
      </c>
      <c r="M113" s="62">
        <f t="shared" si="27"/>
        <v>0</v>
      </c>
      <c r="N113" s="62">
        <f t="shared" si="27"/>
        <v>537</v>
      </c>
      <c r="O113" s="62">
        <f t="shared" si="27"/>
        <v>10993</v>
      </c>
      <c r="P113" s="63"/>
      <c r="Q113" s="64"/>
      <c r="R113" s="114">
        <f>SUM(R73:R112)</f>
        <v>92362.17</v>
      </c>
      <c r="S113" s="114">
        <f>SUM(S73:S112)</f>
        <v>8682.0439800000004</v>
      </c>
      <c r="T113" s="114">
        <f>SUM(T73:T112)</f>
        <v>0</v>
      </c>
      <c r="U113" s="114">
        <f>SUM(U73:U112)</f>
        <v>101044.21397999999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 t="shared" ref="D115:O115" si="28">D113+D67+D20</f>
        <v>46</v>
      </c>
      <c r="E115" s="62">
        <f t="shared" si="28"/>
        <v>70</v>
      </c>
      <c r="F115" s="62">
        <f t="shared" si="28"/>
        <v>38</v>
      </c>
      <c r="G115" s="62">
        <f t="shared" si="28"/>
        <v>69</v>
      </c>
      <c r="H115" s="62">
        <f t="shared" si="28"/>
        <v>70</v>
      </c>
      <c r="I115" s="62">
        <f t="shared" si="28"/>
        <v>38</v>
      </c>
      <c r="J115" s="62">
        <f t="shared" si="28"/>
        <v>14</v>
      </c>
      <c r="K115" s="62">
        <f t="shared" si="28"/>
        <v>345</v>
      </c>
      <c r="L115" s="62">
        <f t="shared" si="28"/>
        <v>683</v>
      </c>
      <c r="M115" s="62">
        <f t="shared" si="28"/>
        <v>8</v>
      </c>
      <c r="N115" s="62">
        <f t="shared" si="28"/>
        <v>691</v>
      </c>
      <c r="O115" s="62">
        <f t="shared" si="28"/>
        <v>17153</v>
      </c>
      <c r="P115" s="63"/>
      <c r="Q115" s="64"/>
      <c r="R115" s="114">
        <f>R113+R67+R20</f>
        <v>169570.16999999998</v>
      </c>
      <c r="S115" s="114">
        <f>S113+S67+S20</f>
        <v>15939.59598</v>
      </c>
      <c r="T115" s="114">
        <f>T113+T67+T20</f>
        <v>9573.7919999999995</v>
      </c>
      <c r="U115" s="114">
        <f>U113+U67+U20</f>
        <v>195083.55797999998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59999389629810485"/>
    <pageSetUpPr fitToPage="1"/>
  </sheetPr>
  <dimension ref="A1:AB578"/>
  <sheetViews>
    <sheetView topLeftCell="A90" zoomScaleNormal="100" workbookViewId="0" xr3:uid="{34904945-5288-588E-9F07-34343C13E9F2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180</v>
      </c>
      <c r="K2" s="7"/>
      <c r="L2" s="8"/>
      <c r="M2" s="8"/>
      <c r="N2" s="8"/>
      <c r="P2" s="3"/>
      <c r="Q2" s="39" t="s">
        <v>4</v>
      </c>
      <c r="S2" s="69" t="s">
        <v>181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181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182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183</v>
      </c>
      <c r="C5" s="5"/>
      <c r="P5" s="3"/>
      <c r="Q5" s="39" t="s">
        <v>13</v>
      </c>
      <c r="R5" s="1"/>
      <c r="S5" s="9" t="s">
        <v>184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>
        <v>9.3899999999999997E-2</v>
      </c>
      <c r="Q14" s="56">
        <v>0.1234</v>
      </c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53"/>
      <c r="C26" s="101"/>
      <c r="D26" s="54"/>
      <c r="E26" s="54"/>
      <c r="F26" s="54"/>
      <c r="G26" s="54"/>
      <c r="H26" s="54"/>
      <c r="I26" s="54"/>
      <c r="J26" s="54"/>
      <c r="K26" s="26">
        <f t="shared" ref="K26:K32" si="10">SUM(D26:J26)</f>
        <v>0</v>
      </c>
      <c r="L26" s="54"/>
      <c r="M26" s="54"/>
      <c r="N26" s="21"/>
      <c r="O26" s="22">
        <f t="shared" ref="O26:O32" si="11">N26*K26</f>
        <v>0</v>
      </c>
      <c r="P26" s="56"/>
      <c r="Q26" s="56"/>
      <c r="R26" s="111"/>
      <c r="S26" s="111"/>
      <c r="T26" s="111"/>
      <c r="U26" s="111"/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144</v>
      </c>
      <c r="C27" s="101">
        <v>8.75</v>
      </c>
      <c r="D27" s="54">
        <v>6</v>
      </c>
      <c r="E27" s="54">
        <v>6</v>
      </c>
      <c r="F27" s="54">
        <v>6</v>
      </c>
      <c r="G27" s="54">
        <v>6</v>
      </c>
      <c r="H27" s="54">
        <v>6</v>
      </c>
      <c r="I27" s="54"/>
      <c r="J27" s="54"/>
      <c r="K27" s="26">
        <f t="shared" si="10"/>
        <v>30</v>
      </c>
      <c r="L27" s="54">
        <v>34</v>
      </c>
      <c r="M27" s="54">
        <v>3</v>
      </c>
      <c r="N27" s="21">
        <f t="shared" ref="N27:N32" si="12">SUM(L27:M27)</f>
        <v>37</v>
      </c>
      <c r="O27" s="22">
        <f t="shared" si="11"/>
        <v>1110</v>
      </c>
      <c r="P27" s="56">
        <v>9.4E-2</v>
      </c>
      <c r="Q27" s="56">
        <v>0.1234</v>
      </c>
      <c r="R27" s="112">
        <f t="shared" ref="R27:R66" si="13">C27*O27</f>
        <v>9712.5</v>
      </c>
      <c r="S27" s="112">
        <f t="shared" ref="S27:S66" si="14">P27*R27</f>
        <v>912.97500000000002</v>
      </c>
      <c r="T27" s="112">
        <f t="shared" ref="T27:T66" si="15">Q27*R27</f>
        <v>1198.5225</v>
      </c>
      <c r="U27" s="112">
        <f t="shared" ref="U27:U66" si="16">T27+S27+R27</f>
        <v>11823.997499999999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60</v>
      </c>
      <c r="C28" s="101">
        <v>10.220000000000001</v>
      </c>
      <c r="D28" s="54">
        <v>8</v>
      </c>
      <c r="E28" s="54">
        <v>8</v>
      </c>
      <c r="F28" s="54">
        <v>8</v>
      </c>
      <c r="G28" s="54">
        <v>8</v>
      </c>
      <c r="H28" s="54">
        <v>6</v>
      </c>
      <c r="I28" s="53"/>
      <c r="J28" s="53"/>
      <c r="K28" s="26">
        <f t="shared" si="10"/>
        <v>38</v>
      </c>
      <c r="L28" s="54">
        <v>34</v>
      </c>
      <c r="M28" s="54">
        <v>3</v>
      </c>
      <c r="N28" s="21">
        <f t="shared" si="12"/>
        <v>37</v>
      </c>
      <c r="O28" s="22">
        <f t="shared" si="11"/>
        <v>1406</v>
      </c>
      <c r="P28" s="56">
        <v>9.4E-2</v>
      </c>
      <c r="Q28" s="56">
        <v>0.1234</v>
      </c>
      <c r="R28" s="112">
        <f t="shared" si="13"/>
        <v>14369.320000000002</v>
      </c>
      <c r="S28" s="112">
        <f t="shared" si="14"/>
        <v>1350.7160800000001</v>
      </c>
      <c r="T28" s="112">
        <f t="shared" si="15"/>
        <v>1773.1740880000002</v>
      </c>
      <c r="U28" s="112">
        <f t="shared" si="16"/>
        <v>17493.210168000001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60</v>
      </c>
      <c r="C29" s="101">
        <v>8.25</v>
      </c>
      <c r="D29" s="54">
        <v>4</v>
      </c>
      <c r="E29" s="54">
        <v>4</v>
      </c>
      <c r="F29" s="54">
        <v>4</v>
      </c>
      <c r="G29" s="53"/>
      <c r="H29" s="53"/>
      <c r="I29" s="53"/>
      <c r="J29" s="53"/>
      <c r="K29" s="26">
        <f t="shared" si="10"/>
        <v>12</v>
      </c>
      <c r="L29" s="54">
        <v>37</v>
      </c>
      <c r="M29" s="54">
        <v>0</v>
      </c>
      <c r="N29" s="21">
        <f t="shared" si="12"/>
        <v>37</v>
      </c>
      <c r="O29" s="22">
        <f t="shared" si="11"/>
        <v>444</v>
      </c>
      <c r="P29" s="56">
        <v>9.4E-2</v>
      </c>
      <c r="Q29" s="56">
        <v>0</v>
      </c>
      <c r="R29" s="112">
        <f t="shared" si="13"/>
        <v>3663</v>
      </c>
      <c r="S29" s="112">
        <f t="shared" si="14"/>
        <v>344.322</v>
      </c>
      <c r="T29" s="112">
        <f t="shared" si="15"/>
        <v>0</v>
      </c>
      <c r="U29" s="112">
        <f t="shared" si="16"/>
        <v>4007.3220000000001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185</v>
      </c>
      <c r="C30" s="101">
        <v>8.25</v>
      </c>
      <c r="D30" s="54">
        <v>4</v>
      </c>
      <c r="E30" s="54">
        <v>4</v>
      </c>
      <c r="F30" s="54">
        <v>4</v>
      </c>
      <c r="G30" s="53"/>
      <c r="H30" s="53"/>
      <c r="I30" s="53"/>
      <c r="J30" s="53"/>
      <c r="K30" s="26">
        <f t="shared" si="10"/>
        <v>12</v>
      </c>
      <c r="L30" s="54">
        <v>37</v>
      </c>
      <c r="M30" s="54">
        <v>0</v>
      </c>
      <c r="N30" s="21">
        <f t="shared" si="12"/>
        <v>37</v>
      </c>
      <c r="O30" s="22">
        <f t="shared" si="11"/>
        <v>444</v>
      </c>
      <c r="P30" s="56">
        <v>9.4E-2</v>
      </c>
      <c r="Q30" s="56">
        <v>0</v>
      </c>
      <c r="R30" s="112">
        <f t="shared" si="13"/>
        <v>3663</v>
      </c>
      <c r="S30" s="112">
        <f t="shared" si="14"/>
        <v>344.322</v>
      </c>
      <c r="T30" s="112">
        <f t="shared" si="15"/>
        <v>0</v>
      </c>
      <c r="U30" s="112">
        <f t="shared" si="16"/>
        <v>4007.3220000000001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178</v>
      </c>
      <c r="C31" s="101">
        <v>8.25</v>
      </c>
      <c r="D31" s="54">
        <v>3</v>
      </c>
      <c r="E31" s="54">
        <v>3</v>
      </c>
      <c r="F31" s="54">
        <v>3</v>
      </c>
      <c r="G31" s="54">
        <v>3</v>
      </c>
      <c r="H31" s="54">
        <v>3</v>
      </c>
      <c r="I31" s="54"/>
      <c r="J31" s="54"/>
      <c r="K31" s="26">
        <f t="shared" si="10"/>
        <v>15</v>
      </c>
      <c r="L31" s="54">
        <v>37</v>
      </c>
      <c r="M31" s="54">
        <v>0</v>
      </c>
      <c r="N31" s="21">
        <f t="shared" si="12"/>
        <v>37</v>
      </c>
      <c r="O31" s="22">
        <f t="shared" si="11"/>
        <v>555</v>
      </c>
      <c r="P31" s="56">
        <v>9.4E-2</v>
      </c>
      <c r="Q31" s="56">
        <v>0</v>
      </c>
      <c r="R31" s="112">
        <f t="shared" si="13"/>
        <v>4578.75</v>
      </c>
      <c r="S31" s="112">
        <f t="shared" si="14"/>
        <v>430.40249999999997</v>
      </c>
      <c r="T31" s="112">
        <f t="shared" si="15"/>
        <v>0</v>
      </c>
      <c r="U31" s="112">
        <f t="shared" si="16"/>
        <v>5009.1525000000001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61</v>
      </c>
      <c r="C32" s="101">
        <v>12.14</v>
      </c>
      <c r="D32" s="53">
        <v>8</v>
      </c>
      <c r="E32" s="53">
        <v>8</v>
      </c>
      <c r="F32" s="53">
        <v>8</v>
      </c>
      <c r="G32" s="53">
        <v>8</v>
      </c>
      <c r="H32" s="53">
        <v>8</v>
      </c>
      <c r="I32" s="53"/>
      <c r="J32" s="53"/>
      <c r="K32" s="26">
        <f t="shared" si="10"/>
        <v>40</v>
      </c>
      <c r="L32" s="54">
        <v>34</v>
      </c>
      <c r="M32" s="54">
        <v>3</v>
      </c>
      <c r="N32" s="21">
        <f t="shared" si="12"/>
        <v>37</v>
      </c>
      <c r="O32" s="22">
        <f t="shared" si="11"/>
        <v>1480</v>
      </c>
      <c r="P32" s="56">
        <v>9.4E-2</v>
      </c>
      <c r="Q32" s="56">
        <v>0.123</v>
      </c>
      <c r="R32" s="112">
        <f t="shared" si="13"/>
        <v>17967.2</v>
      </c>
      <c r="S32" s="112">
        <f t="shared" si="14"/>
        <v>1688.9168</v>
      </c>
      <c r="T32" s="112">
        <f t="shared" si="15"/>
        <v>2209.9656</v>
      </c>
      <c r="U32" s="112">
        <f t="shared" si="16"/>
        <v>21866.082399999999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58</v>
      </c>
      <c r="C33" s="101">
        <v>11.59</v>
      </c>
      <c r="D33" s="53">
        <v>6</v>
      </c>
      <c r="E33" s="53">
        <v>6</v>
      </c>
      <c r="F33" s="53">
        <v>6</v>
      </c>
      <c r="G33" s="53">
        <v>6</v>
      </c>
      <c r="H33" s="53">
        <v>6</v>
      </c>
      <c r="I33" s="53"/>
      <c r="J33" s="53"/>
      <c r="K33" s="26">
        <f t="shared" ref="K33" si="18">SUM(D33:J33)</f>
        <v>30</v>
      </c>
      <c r="L33" s="54">
        <v>34</v>
      </c>
      <c r="M33" s="54">
        <v>3</v>
      </c>
      <c r="N33" s="21">
        <f t="shared" ref="N33" si="19">SUM(L33:M33)</f>
        <v>37</v>
      </c>
      <c r="O33" s="22">
        <f t="shared" ref="O33" si="20">N33*K33</f>
        <v>1110</v>
      </c>
      <c r="P33" s="56">
        <v>9.4E-2</v>
      </c>
      <c r="Q33" s="56">
        <v>0.1234</v>
      </c>
      <c r="R33" s="112">
        <f t="shared" ref="R33" si="21">C33*O33</f>
        <v>12864.9</v>
      </c>
      <c r="S33" s="112">
        <f t="shared" ref="S33" si="22">P33*R33</f>
        <v>1209.3006</v>
      </c>
      <c r="T33" s="112">
        <f t="shared" ref="T33" si="23">Q33*R33</f>
        <v>1587.5286599999999</v>
      </c>
      <c r="U33" s="112">
        <f t="shared" ref="U33" si="24">T33+S33+R33</f>
        <v>15661.72926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ref="K34:K66" si="25">SUM(D34:J34)</f>
        <v>0</v>
      </c>
      <c r="L34" s="54"/>
      <c r="M34" s="54"/>
      <c r="N34" s="21">
        <f t="shared" ref="N34:N66" si="26">SUM(L34:M34)</f>
        <v>0</v>
      </c>
      <c r="O34" s="22">
        <f t="shared" ref="O34:O66" si="27">N34*K34</f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25"/>
        <v>0</v>
      </c>
      <c r="L35" s="54"/>
      <c r="M35" s="54"/>
      <c r="N35" s="21">
        <f t="shared" si="26"/>
        <v>0</v>
      </c>
      <c r="O35" s="22">
        <f t="shared" si="27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25"/>
        <v>0</v>
      </c>
      <c r="L36" s="54"/>
      <c r="M36" s="54"/>
      <c r="N36" s="21">
        <f t="shared" si="26"/>
        <v>0</v>
      </c>
      <c r="O36" s="22">
        <f t="shared" si="27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25"/>
        <v>0</v>
      </c>
      <c r="L37" s="54"/>
      <c r="M37" s="54"/>
      <c r="N37" s="21">
        <f t="shared" si="26"/>
        <v>0</v>
      </c>
      <c r="O37" s="22">
        <f t="shared" si="27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25"/>
        <v>0</v>
      </c>
      <c r="L38" s="54"/>
      <c r="M38" s="54"/>
      <c r="N38" s="21">
        <f t="shared" si="26"/>
        <v>0</v>
      </c>
      <c r="O38" s="22">
        <f t="shared" si="27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25"/>
        <v>0</v>
      </c>
      <c r="L39" s="54"/>
      <c r="M39" s="54"/>
      <c r="N39" s="21">
        <f t="shared" si="26"/>
        <v>0</v>
      </c>
      <c r="O39" s="22">
        <f t="shared" si="27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25"/>
        <v>0</v>
      </c>
      <c r="L40" s="54"/>
      <c r="M40" s="54"/>
      <c r="N40" s="21">
        <f t="shared" si="26"/>
        <v>0</v>
      </c>
      <c r="O40" s="22">
        <f t="shared" si="27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25"/>
        <v>0</v>
      </c>
      <c r="L41" s="54"/>
      <c r="M41" s="54"/>
      <c r="N41" s="21">
        <f t="shared" si="26"/>
        <v>0</v>
      </c>
      <c r="O41" s="22">
        <f t="shared" si="27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25"/>
        <v>0</v>
      </c>
      <c r="L42" s="54"/>
      <c r="M42" s="54"/>
      <c r="N42" s="21">
        <f t="shared" si="26"/>
        <v>0</v>
      </c>
      <c r="O42" s="22">
        <f t="shared" si="27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25"/>
        <v>0</v>
      </c>
      <c r="L43" s="54"/>
      <c r="M43" s="54"/>
      <c r="N43" s="21">
        <f t="shared" si="26"/>
        <v>0</v>
      </c>
      <c r="O43" s="22">
        <f t="shared" si="27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25"/>
        <v>0</v>
      </c>
      <c r="L44" s="54"/>
      <c r="M44" s="54"/>
      <c r="N44" s="21">
        <f t="shared" si="26"/>
        <v>0</v>
      </c>
      <c r="O44" s="22">
        <f t="shared" si="27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25"/>
        <v>0</v>
      </c>
      <c r="L45" s="54"/>
      <c r="M45" s="54"/>
      <c r="N45" s="21">
        <f t="shared" si="26"/>
        <v>0</v>
      </c>
      <c r="O45" s="22">
        <f t="shared" si="27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25"/>
        <v>0</v>
      </c>
      <c r="L46" s="54"/>
      <c r="M46" s="54"/>
      <c r="N46" s="21">
        <f t="shared" si="26"/>
        <v>0</v>
      </c>
      <c r="O46" s="22">
        <f t="shared" si="27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25"/>
        <v>0</v>
      </c>
      <c r="L47" s="54"/>
      <c r="M47" s="54"/>
      <c r="N47" s="21">
        <f t="shared" si="26"/>
        <v>0</v>
      </c>
      <c r="O47" s="22">
        <f t="shared" si="27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25"/>
        <v>0</v>
      </c>
      <c r="L48" s="54"/>
      <c r="M48" s="54"/>
      <c r="N48" s="21">
        <f t="shared" si="26"/>
        <v>0</v>
      </c>
      <c r="O48" s="22">
        <f t="shared" si="27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25"/>
        <v>0</v>
      </c>
      <c r="L49" s="54"/>
      <c r="M49" s="54"/>
      <c r="N49" s="21">
        <f t="shared" si="26"/>
        <v>0</v>
      </c>
      <c r="O49" s="22">
        <f t="shared" si="27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25"/>
        <v>0</v>
      </c>
      <c r="L50" s="54"/>
      <c r="M50" s="54"/>
      <c r="N50" s="21">
        <f t="shared" si="26"/>
        <v>0</v>
      </c>
      <c r="O50" s="22">
        <f t="shared" si="27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25"/>
        <v>0</v>
      </c>
      <c r="L51" s="54"/>
      <c r="M51" s="54"/>
      <c r="N51" s="21">
        <f t="shared" si="26"/>
        <v>0</v>
      </c>
      <c r="O51" s="22">
        <f t="shared" si="27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25"/>
        <v>0</v>
      </c>
      <c r="L52" s="54"/>
      <c r="M52" s="54"/>
      <c r="N52" s="21">
        <f t="shared" si="26"/>
        <v>0</v>
      </c>
      <c r="O52" s="22">
        <f t="shared" si="27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25"/>
        <v>0</v>
      </c>
      <c r="L53" s="54"/>
      <c r="M53" s="54"/>
      <c r="N53" s="21">
        <f t="shared" si="26"/>
        <v>0</v>
      </c>
      <c r="O53" s="22">
        <f t="shared" si="27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25"/>
        <v>0</v>
      </c>
      <c r="L54" s="54"/>
      <c r="M54" s="54"/>
      <c r="N54" s="21">
        <f t="shared" si="26"/>
        <v>0</v>
      </c>
      <c r="O54" s="22">
        <f t="shared" si="27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25"/>
        <v>0</v>
      </c>
      <c r="L55" s="54"/>
      <c r="M55" s="54"/>
      <c r="N55" s="21">
        <f t="shared" si="26"/>
        <v>0</v>
      </c>
      <c r="O55" s="22">
        <f t="shared" si="27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25"/>
        <v>0</v>
      </c>
      <c r="L56" s="54"/>
      <c r="M56" s="54"/>
      <c r="N56" s="21">
        <f t="shared" si="26"/>
        <v>0</v>
      </c>
      <c r="O56" s="22">
        <f t="shared" si="27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25"/>
        <v>0</v>
      </c>
      <c r="L57" s="54"/>
      <c r="M57" s="54"/>
      <c r="N57" s="21">
        <f t="shared" si="26"/>
        <v>0</v>
      </c>
      <c r="O57" s="22">
        <f t="shared" si="27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25"/>
        <v>0</v>
      </c>
      <c r="L58" s="54"/>
      <c r="M58" s="54"/>
      <c r="N58" s="21">
        <f t="shared" si="26"/>
        <v>0</v>
      </c>
      <c r="O58" s="22">
        <f t="shared" si="27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25"/>
        <v>0</v>
      </c>
      <c r="L59" s="54"/>
      <c r="M59" s="54"/>
      <c r="N59" s="21">
        <f t="shared" si="26"/>
        <v>0</v>
      </c>
      <c r="O59" s="22">
        <f t="shared" si="27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25"/>
        <v>0</v>
      </c>
      <c r="L60" s="54"/>
      <c r="M60" s="54"/>
      <c r="N60" s="21">
        <f t="shared" si="26"/>
        <v>0</v>
      </c>
      <c r="O60" s="22">
        <f t="shared" si="27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25"/>
        <v>0</v>
      </c>
      <c r="L61" s="54"/>
      <c r="M61" s="54"/>
      <c r="N61" s="21">
        <f t="shared" si="26"/>
        <v>0</v>
      </c>
      <c r="O61" s="22">
        <f t="shared" si="27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25"/>
        <v>0</v>
      </c>
      <c r="L62" s="54"/>
      <c r="M62" s="54"/>
      <c r="N62" s="21">
        <f t="shared" si="26"/>
        <v>0</v>
      </c>
      <c r="O62" s="22">
        <f t="shared" si="27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25"/>
        <v>0</v>
      </c>
      <c r="L63" s="54"/>
      <c r="M63" s="54"/>
      <c r="N63" s="21">
        <f t="shared" si="26"/>
        <v>0</v>
      </c>
      <c r="O63" s="22">
        <f t="shared" si="27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25"/>
        <v>0</v>
      </c>
      <c r="L64" s="54"/>
      <c r="M64" s="54"/>
      <c r="N64" s="21">
        <f t="shared" si="26"/>
        <v>0</v>
      </c>
      <c r="O64" s="22">
        <f t="shared" si="27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25"/>
        <v>0</v>
      </c>
      <c r="L65" s="54"/>
      <c r="M65" s="54"/>
      <c r="N65" s="21">
        <f t="shared" si="26"/>
        <v>0</v>
      </c>
      <c r="O65" s="22">
        <f t="shared" si="27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25"/>
        <v>0</v>
      </c>
      <c r="L66" s="60"/>
      <c r="M66" s="60"/>
      <c r="N66" s="61">
        <f t="shared" si="26"/>
        <v>0</v>
      </c>
      <c r="O66" s="57">
        <f t="shared" si="27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28">SUM(D27:D66)</f>
        <v>39</v>
      </c>
      <c r="E67" s="62">
        <f t="shared" si="28"/>
        <v>39</v>
      </c>
      <c r="F67" s="62">
        <f t="shared" si="28"/>
        <v>39</v>
      </c>
      <c r="G67" s="62">
        <f t="shared" si="28"/>
        <v>31</v>
      </c>
      <c r="H67" s="62">
        <f t="shared" si="28"/>
        <v>29</v>
      </c>
      <c r="I67" s="62">
        <f t="shared" si="28"/>
        <v>0</v>
      </c>
      <c r="J67" s="62">
        <f t="shared" si="28"/>
        <v>0</v>
      </c>
      <c r="K67" s="62">
        <f t="shared" si="28"/>
        <v>177</v>
      </c>
      <c r="L67" s="62">
        <f t="shared" si="28"/>
        <v>247</v>
      </c>
      <c r="M67" s="62">
        <f t="shared" si="28"/>
        <v>12</v>
      </c>
      <c r="N67" s="62">
        <f t="shared" si="28"/>
        <v>259</v>
      </c>
      <c r="O67" s="62">
        <f t="shared" si="28"/>
        <v>6549</v>
      </c>
      <c r="P67" s="63"/>
      <c r="Q67" s="64"/>
      <c r="R67" s="114">
        <f>SUM(R27:R66)</f>
        <v>66818.67</v>
      </c>
      <c r="S67" s="114">
        <f>SUM(S27:S66)</f>
        <v>6280.9549800000004</v>
      </c>
      <c r="T67" s="114">
        <f>SUM(T27:T66)</f>
        <v>6769.1908480000002</v>
      </c>
      <c r="U67" s="114">
        <f>SUM(U27:U66)</f>
        <v>79868.815827999992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29">SUM(D72:J72)</f>
        <v>16</v>
      </c>
      <c r="L72" s="16">
        <v>49</v>
      </c>
      <c r="M72" s="16">
        <v>3</v>
      </c>
      <c r="N72" s="17">
        <f t="shared" ref="N72:N112" si="30">SUM(L72:M72)</f>
        <v>52</v>
      </c>
      <c r="O72" s="18">
        <f t="shared" ref="O72:O112" si="31">N72*K72</f>
        <v>832</v>
      </c>
      <c r="P72" s="19">
        <v>8.5000000000000006E-2</v>
      </c>
      <c r="Q72" s="19">
        <v>0</v>
      </c>
      <c r="R72" s="111">
        <f t="shared" ref="R72:R112" si="32">C72*O72</f>
        <v>7488</v>
      </c>
      <c r="S72" s="111">
        <f t="shared" ref="S72:S112" si="33">P72*R72</f>
        <v>636.48</v>
      </c>
      <c r="T72" s="111">
        <f t="shared" ref="T72:T112" si="34">Q72*R72</f>
        <v>0</v>
      </c>
      <c r="U72" s="111">
        <f t="shared" ref="U72:U112" si="3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60</v>
      </c>
      <c r="C73" s="106">
        <v>8.25</v>
      </c>
      <c r="D73" s="54"/>
      <c r="E73" s="54"/>
      <c r="F73" s="54"/>
      <c r="G73" s="54">
        <v>4</v>
      </c>
      <c r="H73" s="54">
        <v>4</v>
      </c>
      <c r="I73" s="54"/>
      <c r="J73" s="54"/>
      <c r="K73" s="26">
        <f t="shared" si="29"/>
        <v>8</v>
      </c>
      <c r="L73" s="54">
        <v>37</v>
      </c>
      <c r="M73" s="54">
        <v>0</v>
      </c>
      <c r="N73" s="21">
        <f t="shared" si="30"/>
        <v>37</v>
      </c>
      <c r="O73" s="22">
        <f t="shared" si="31"/>
        <v>296</v>
      </c>
      <c r="P73" s="56">
        <v>9.4E-2</v>
      </c>
      <c r="Q73" s="56">
        <v>0</v>
      </c>
      <c r="R73" s="112">
        <f t="shared" si="32"/>
        <v>2442</v>
      </c>
      <c r="S73" s="112">
        <f t="shared" si="33"/>
        <v>229.548</v>
      </c>
      <c r="T73" s="112">
        <f t="shared" si="34"/>
        <v>0</v>
      </c>
      <c r="U73" s="112">
        <f t="shared" si="35"/>
        <v>2671.5479999999998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185</v>
      </c>
      <c r="C74" s="106">
        <v>8.25</v>
      </c>
      <c r="D74" s="54"/>
      <c r="E74" s="54"/>
      <c r="F74" s="54"/>
      <c r="G74" s="54">
        <v>4</v>
      </c>
      <c r="H74" s="54">
        <v>4</v>
      </c>
      <c r="I74" s="54"/>
      <c r="J74" s="54"/>
      <c r="K74" s="26">
        <f t="shared" si="29"/>
        <v>8</v>
      </c>
      <c r="L74" s="54">
        <v>37</v>
      </c>
      <c r="M74" s="54">
        <v>0</v>
      </c>
      <c r="N74" s="21">
        <f t="shared" si="30"/>
        <v>37</v>
      </c>
      <c r="O74" s="22">
        <f t="shared" si="31"/>
        <v>296</v>
      </c>
      <c r="P74" s="56">
        <v>9.4E-2</v>
      </c>
      <c r="Q74" s="56">
        <v>0</v>
      </c>
      <c r="R74" s="112">
        <f t="shared" si="32"/>
        <v>2442</v>
      </c>
      <c r="S74" s="112">
        <f t="shared" si="33"/>
        <v>229.548</v>
      </c>
      <c r="T74" s="112">
        <f t="shared" si="34"/>
        <v>0</v>
      </c>
      <c r="U74" s="112">
        <f t="shared" si="35"/>
        <v>2671.5479999999998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29"/>
        <v>0</v>
      </c>
      <c r="L75" s="54"/>
      <c r="M75" s="54"/>
      <c r="N75" s="21">
        <f t="shared" si="30"/>
        <v>0</v>
      </c>
      <c r="O75" s="22">
        <f t="shared" si="31"/>
        <v>0</v>
      </c>
      <c r="P75" s="56"/>
      <c r="Q75" s="56"/>
      <c r="R75" s="112">
        <f t="shared" si="32"/>
        <v>0</v>
      </c>
      <c r="S75" s="112">
        <f t="shared" si="33"/>
        <v>0</v>
      </c>
      <c r="T75" s="112">
        <f t="shared" si="34"/>
        <v>0</v>
      </c>
      <c r="U75" s="112">
        <f t="shared" si="3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3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29"/>
        <v>0</v>
      </c>
      <c r="L76" s="54"/>
      <c r="M76" s="54"/>
      <c r="N76" s="21">
        <f t="shared" si="30"/>
        <v>0</v>
      </c>
      <c r="O76" s="22">
        <f t="shared" si="31"/>
        <v>0</v>
      </c>
      <c r="P76" s="56"/>
      <c r="Q76" s="56"/>
      <c r="R76" s="112">
        <f t="shared" si="32"/>
        <v>0</v>
      </c>
      <c r="S76" s="112">
        <f t="shared" si="33"/>
        <v>0</v>
      </c>
      <c r="T76" s="112">
        <f t="shared" si="34"/>
        <v>0</v>
      </c>
      <c r="U76" s="112">
        <f t="shared" si="3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3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29"/>
        <v>0</v>
      </c>
      <c r="L77" s="54"/>
      <c r="M77" s="54"/>
      <c r="N77" s="21">
        <f t="shared" si="30"/>
        <v>0</v>
      </c>
      <c r="O77" s="22">
        <f t="shared" si="31"/>
        <v>0</v>
      </c>
      <c r="P77" s="56"/>
      <c r="Q77" s="56"/>
      <c r="R77" s="112">
        <f t="shared" si="32"/>
        <v>0</v>
      </c>
      <c r="S77" s="112">
        <f t="shared" si="33"/>
        <v>0</v>
      </c>
      <c r="T77" s="112">
        <f t="shared" si="34"/>
        <v>0</v>
      </c>
      <c r="U77" s="112">
        <f t="shared" si="3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3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29"/>
        <v>0</v>
      </c>
      <c r="L78" s="54"/>
      <c r="M78" s="54"/>
      <c r="N78" s="21">
        <f t="shared" si="30"/>
        <v>0</v>
      </c>
      <c r="O78" s="22">
        <f t="shared" si="31"/>
        <v>0</v>
      </c>
      <c r="P78" s="56"/>
      <c r="Q78" s="56"/>
      <c r="R78" s="112">
        <f t="shared" si="32"/>
        <v>0</v>
      </c>
      <c r="S78" s="112">
        <f t="shared" si="33"/>
        <v>0</v>
      </c>
      <c r="T78" s="112">
        <f t="shared" si="34"/>
        <v>0</v>
      </c>
      <c r="U78" s="112">
        <f t="shared" si="3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3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29"/>
        <v>0</v>
      </c>
      <c r="L79" s="54"/>
      <c r="M79" s="54"/>
      <c r="N79" s="21">
        <f t="shared" si="30"/>
        <v>0</v>
      </c>
      <c r="O79" s="22">
        <f t="shared" si="31"/>
        <v>0</v>
      </c>
      <c r="P79" s="56"/>
      <c r="Q79" s="56"/>
      <c r="R79" s="112">
        <f t="shared" si="32"/>
        <v>0</v>
      </c>
      <c r="S79" s="112">
        <f t="shared" si="33"/>
        <v>0</v>
      </c>
      <c r="T79" s="112">
        <f t="shared" si="34"/>
        <v>0</v>
      </c>
      <c r="U79" s="112">
        <f t="shared" si="3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3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29"/>
        <v>0</v>
      </c>
      <c r="L80" s="54"/>
      <c r="M80" s="54"/>
      <c r="N80" s="21">
        <f t="shared" si="30"/>
        <v>0</v>
      </c>
      <c r="O80" s="22">
        <f t="shared" si="31"/>
        <v>0</v>
      </c>
      <c r="P80" s="56"/>
      <c r="Q80" s="56"/>
      <c r="R80" s="112">
        <f t="shared" si="32"/>
        <v>0</v>
      </c>
      <c r="S80" s="112">
        <f t="shared" si="33"/>
        <v>0</v>
      </c>
      <c r="T80" s="112">
        <f t="shared" si="34"/>
        <v>0</v>
      </c>
      <c r="U80" s="112">
        <f t="shared" si="3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3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29"/>
        <v>0</v>
      </c>
      <c r="L81" s="54"/>
      <c r="M81" s="54"/>
      <c r="N81" s="21">
        <f t="shared" si="30"/>
        <v>0</v>
      </c>
      <c r="O81" s="22">
        <f t="shared" si="31"/>
        <v>0</v>
      </c>
      <c r="P81" s="56"/>
      <c r="Q81" s="56"/>
      <c r="R81" s="112">
        <f t="shared" si="32"/>
        <v>0</v>
      </c>
      <c r="S81" s="112">
        <f t="shared" si="33"/>
        <v>0</v>
      </c>
      <c r="T81" s="112">
        <f t="shared" si="34"/>
        <v>0</v>
      </c>
      <c r="U81" s="112">
        <f t="shared" si="3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3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29"/>
        <v>0</v>
      </c>
      <c r="L82" s="54"/>
      <c r="M82" s="54"/>
      <c r="N82" s="21">
        <f t="shared" si="30"/>
        <v>0</v>
      </c>
      <c r="O82" s="22">
        <f t="shared" si="31"/>
        <v>0</v>
      </c>
      <c r="P82" s="56"/>
      <c r="Q82" s="56"/>
      <c r="R82" s="112">
        <f t="shared" si="32"/>
        <v>0</v>
      </c>
      <c r="S82" s="112">
        <f t="shared" si="33"/>
        <v>0</v>
      </c>
      <c r="T82" s="112">
        <f t="shared" si="34"/>
        <v>0</v>
      </c>
      <c r="U82" s="112">
        <f t="shared" si="3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3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29"/>
        <v>0</v>
      </c>
      <c r="L83" s="54"/>
      <c r="M83" s="54"/>
      <c r="N83" s="21">
        <f t="shared" si="30"/>
        <v>0</v>
      </c>
      <c r="O83" s="22">
        <f t="shared" si="31"/>
        <v>0</v>
      </c>
      <c r="P83" s="56"/>
      <c r="Q83" s="56"/>
      <c r="R83" s="112">
        <f t="shared" si="32"/>
        <v>0</v>
      </c>
      <c r="S83" s="112">
        <f t="shared" si="33"/>
        <v>0</v>
      </c>
      <c r="T83" s="112">
        <f t="shared" si="34"/>
        <v>0</v>
      </c>
      <c r="U83" s="112">
        <f t="shared" si="3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3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29"/>
        <v>0</v>
      </c>
      <c r="L84" s="54"/>
      <c r="M84" s="54"/>
      <c r="N84" s="21">
        <f t="shared" si="30"/>
        <v>0</v>
      </c>
      <c r="O84" s="22">
        <f t="shared" si="31"/>
        <v>0</v>
      </c>
      <c r="P84" s="56"/>
      <c r="Q84" s="56"/>
      <c r="R84" s="112">
        <f t="shared" si="32"/>
        <v>0</v>
      </c>
      <c r="S84" s="112">
        <f t="shared" si="33"/>
        <v>0</v>
      </c>
      <c r="T84" s="112">
        <f t="shared" si="34"/>
        <v>0</v>
      </c>
      <c r="U84" s="112">
        <f t="shared" si="3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3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29"/>
        <v>0</v>
      </c>
      <c r="L85" s="54"/>
      <c r="M85" s="54"/>
      <c r="N85" s="21">
        <f t="shared" si="30"/>
        <v>0</v>
      </c>
      <c r="O85" s="22">
        <f t="shared" si="31"/>
        <v>0</v>
      </c>
      <c r="P85" s="56"/>
      <c r="Q85" s="56"/>
      <c r="R85" s="112">
        <f t="shared" si="32"/>
        <v>0</v>
      </c>
      <c r="S85" s="112">
        <f t="shared" si="33"/>
        <v>0</v>
      </c>
      <c r="T85" s="112">
        <f t="shared" si="34"/>
        <v>0</v>
      </c>
      <c r="U85" s="112">
        <f t="shared" si="3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3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29"/>
        <v>0</v>
      </c>
      <c r="L86" s="54"/>
      <c r="M86" s="54"/>
      <c r="N86" s="21">
        <f t="shared" si="30"/>
        <v>0</v>
      </c>
      <c r="O86" s="22">
        <f t="shared" si="31"/>
        <v>0</v>
      </c>
      <c r="P86" s="56"/>
      <c r="Q86" s="56"/>
      <c r="R86" s="112">
        <f t="shared" si="32"/>
        <v>0</v>
      </c>
      <c r="S86" s="112">
        <f t="shared" si="33"/>
        <v>0</v>
      </c>
      <c r="T86" s="112">
        <f t="shared" si="34"/>
        <v>0</v>
      </c>
      <c r="U86" s="112">
        <f t="shared" si="3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3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29"/>
        <v>0</v>
      </c>
      <c r="L87" s="54"/>
      <c r="M87" s="54"/>
      <c r="N87" s="21">
        <f t="shared" si="30"/>
        <v>0</v>
      </c>
      <c r="O87" s="22">
        <f t="shared" si="31"/>
        <v>0</v>
      </c>
      <c r="P87" s="56"/>
      <c r="Q87" s="56"/>
      <c r="R87" s="112">
        <f t="shared" si="32"/>
        <v>0</v>
      </c>
      <c r="S87" s="112">
        <f t="shared" si="33"/>
        <v>0</v>
      </c>
      <c r="T87" s="112">
        <f t="shared" si="34"/>
        <v>0</v>
      </c>
      <c r="U87" s="112">
        <f t="shared" si="3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3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29"/>
        <v>0</v>
      </c>
      <c r="L88" s="54"/>
      <c r="M88" s="54"/>
      <c r="N88" s="21">
        <f t="shared" si="30"/>
        <v>0</v>
      </c>
      <c r="O88" s="22">
        <f t="shared" si="31"/>
        <v>0</v>
      </c>
      <c r="P88" s="56"/>
      <c r="Q88" s="56"/>
      <c r="R88" s="112">
        <f t="shared" si="32"/>
        <v>0</v>
      </c>
      <c r="S88" s="112">
        <f t="shared" si="33"/>
        <v>0</v>
      </c>
      <c r="T88" s="112">
        <f t="shared" si="34"/>
        <v>0</v>
      </c>
      <c r="U88" s="112">
        <f t="shared" si="3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3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29"/>
        <v>0</v>
      </c>
      <c r="L89" s="54"/>
      <c r="M89" s="54"/>
      <c r="N89" s="21">
        <f t="shared" si="30"/>
        <v>0</v>
      </c>
      <c r="O89" s="22">
        <f t="shared" si="31"/>
        <v>0</v>
      </c>
      <c r="P89" s="56"/>
      <c r="Q89" s="56"/>
      <c r="R89" s="112">
        <f t="shared" si="32"/>
        <v>0</v>
      </c>
      <c r="S89" s="112">
        <f t="shared" si="33"/>
        <v>0</v>
      </c>
      <c r="T89" s="112">
        <f t="shared" si="34"/>
        <v>0</v>
      </c>
      <c r="U89" s="112">
        <f t="shared" si="3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3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29"/>
        <v>0</v>
      </c>
      <c r="L90" s="54"/>
      <c r="M90" s="54"/>
      <c r="N90" s="21">
        <f t="shared" si="30"/>
        <v>0</v>
      </c>
      <c r="O90" s="22">
        <f t="shared" si="31"/>
        <v>0</v>
      </c>
      <c r="P90" s="56"/>
      <c r="Q90" s="56"/>
      <c r="R90" s="112">
        <f t="shared" si="32"/>
        <v>0</v>
      </c>
      <c r="S90" s="112">
        <f t="shared" si="33"/>
        <v>0</v>
      </c>
      <c r="T90" s="112">
        <f t="shared" si="34"/>
        <v>0</v>
      </c>
      <c r="U90" s="112">
        <f t="shared" si="3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3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29"/>
        <v>0</v>
      </c>
      <c r="L91" s="54"/>
      <c r="M91" s="54"/>
      <c r="N91" s="21">
        <f t="shared" si="30"/>
        <v>0</v>
      </c>
      <c r="O91" s="22">
        <f t="shared" si="31"/>
        <v>0</v>
      </c>
      <c r="P91" s="56"/>
      <c r="Q91" s="56"/>
      <c r="R91" s="112">
        <f t="shared" si="32"/>
        <v>0</v>
      </c>
      <c r="S91" s="112">
        <f t="shared" si="33"/>
        <v>0</v>
      </c>
      <c r="T91" s="112">
        <f t="shared" si="34"/>
        <v>0</v>
      </c>
      <c r="U91" s="112">
        <f t="shared" si="3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3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29"/>
        <v>0</v>
      </c>
      <c r="L92" s="54"/>
      <c r="M92" s="54"/>
      <c r="N92" s="21">
        <f t="shared" si="30"/>
        <v>0</v>
      </c>
      <c r="O92" s="22">
        <f t="shared" si="31"/>
        <v>0</v>
      </c>
      <c r="P92" s="56"/>
      <c r="Q92" s="56"/>
      <c r="R92" s="112">
        <f t="shared" si="32"/>
        <v>0</v>
      </c>
      <c r="S92" s="112">
        <f t="shared" si="33"/>
        <v>0</v>
      </c>
      <c r="T92" s="112">
        <f t="shared" si="34"/>
        <v>0</v>
      </c>
      <c r="U92" s="112">
        <f t="shared" si="3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3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29"/>
        <v>0</v>
      </c>
      <c r="L93" s="54"/>
      <c r="M93" s="54"/>
      <c r="N93" s="21">
        <f t="shared" si="30"/>
        <v>0</v>
      </c>
      <c r="O93" s="22">
        <f t="shared" si="31"/>
        <v>0</v>
      </c>
      <c r="P93" s="56"/>
      <c r="Q93" s="56"/>
      <c r="R93" s="112">
        <f t="shared" si="32"/>
        <v>0</v>
      </c>
      <c r="S93" s="112">
        <f t="shared" si="33"/>
        <v>0</v>
      </c>
      <c r="T93" s="112">
        <f t="shared" si="34"/>
        <v>0</v>
      </c>
      <c r="U93" s="112">
        <f t="shared" si="3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3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29"/>
        <v>0</v>
      </c>
      <c r="L94" s="54"/>
      <c r="M94" s="54"/>
      <c r="N94" s="21">
        <f t="shared" si="30"/>
        <v>0</v>
      </c>
      <c r="O94" s="22">
        <f t="shared" si="31"/>
        <v>0</v>
      </c>
      <c r="P94" s="56"/>
      <c r="Q94" s="56"/>
      <c r="R94" s="112">
        <f t="shared" si="32"/>
        <v>0</v>
      </c>
      <c r="S94" s="112">
        <f t="shared" si="33"/>
        <v>0</v>
      </c>
      <c r="T94" s="112">
        <f t="shared" si="34"/>
        <v>0</v>
      </c>
      <c r="U94" s="112">
        <f t="shared" si="3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3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29"/>
        <v>0</v>
      </c>
      <c r="L95" s="54"/>
      <c r="M95" s="54"/>
      <c r="N95" s="21">
        <f t="shared" si="30"/>
        <v>0</v>
      </c>
      <c r="O95" s="22">
        <f t="shared" si="31"/>
        <v>0</v>
      </c>
      <c r="P95" s="56"/>
      <c r="Q95" s="56"/>
      <c r="R95" s="112">
        <f t="shared" si="32"/>
        <v>0</v>
      </c>
      <c r="S95" s="112">
        <f t="shared" si="33"/>
        <v>0</v>
      </c>
      <c r="T95" s="112">
        <f t="shared" si="34"/>
        <v>0</v>
      </c>
      <c r="U95" s="112">
        <f t="shared" si="3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3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29"/>
        <v>0</v>
      </c>
      <c r="L96" s="54"/>
      <c r="M96" s="54"/>
      <c r="N96" s="21">
        <f t="shared" si="30"/>
        <v>0</v>
      </c>
      <c r="O96" s="22">
        <f t="shared" si="31"/>
        <v>0</v>
      </c>
      <c r="P96" s="56"/>
      <c r="Q96" s="56"/>
      <c r="R96" s="112">
        <f t="shared" si="32"/>
        <v>0</v>
      </c>
      <c r="S96" s="112">
        <f t="shared" si="33"/>
        <v>0</v>
      </c>
      <c r="T96" s="112">
        <f t="shared" si="34"/>
        <v>0</v>
      </c>
      <c r="U96" s="112">
        <f t="shared" si="3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3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29"/>
        <v>0</v>
      </c>
      <c r="L97" s="54"/>
      <c r="M97" s="54"/>
      <c r="N97" s="21">
        <f t="shared" si="30"/>
        <v>0</v>
      </c>
      <c r="O97" s="22">
        <f t="shared" si="31"/>
        <v>0</v>
      </c>
      <c r="P97" s="56"/>
      <c r="Q97" s="56"/>
      <c r="R97" s="112">
        <f t="shared" si="32"/>
        <v>0</v>
      </c>
      <c r="S97" s="112">
        <f t="shared" si="33"/>
        <v>0</v>
      </c>
      <c r="T97" s="112">
        <f t="shared" si="34"/>
        <v>0</v>
      </c>
      <c r="U97" s="112">
        <f t="shared" si="3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3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29"/>
        <v>0</v>
      </c>
      <c r="L98" s="54"/>
      <c r="M98" s="54"/>
      <c r="N98" s="21">
        <f t="shared" si="30"/>
        <v>0</v>
      </c>
      <c r="O98" s="22">
        <f t="shared" si="31"/>
        <v>0</v>
      </c>
      <c r="P98" s="56"/>
      <c r="Q98" s="56"/>
      <c r="R98" s="112">
        <f t="shared" si="32"/>
        <v>0</v>
      </c>
      <c r="S98" s="112">
        <f t="shared" si="33"/>
        <v>0</v>
      </c>
      <c r="T98" s="112">
        <f t="shared" si="34"/>
        <v>0</v>
      </c>
      <c r="U98" s="112">
        <f t="shared" si="3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3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29"/>
        <v>0</v>
      </c>
      <c r="L99" s="54"/>
      <c r="M99" s="54"/>
      <c r="N99" s="21">
        <f t="shared" si="30"/>
        <v>0</v>
      </c>
      <c r="O99" s="22">
        <f t="shared" si="31"/>
        <v>0</v>
      </c>
      <c r="P99" s="56"/>
      <c r="Q99" s="56"/>
      <c r="R99" s="112">
        <f t="shared" si="32"/>
        <v>0</v>
      </c>
      <c r="S99" s="112">
        <f t="shared" si="33"/>
        <v>0</v>
      </c>
      <c r="T99" s="112">
        <f t="shared" si="34"/>
        <v>0</v>
      </c>
      <c r="U99" s="112">
        <f t="shared" si="3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3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29"/>
        <v>0</v>
      </c>
      <c r="L100" s="54"/>
      <c r="M100" s="54"/>
      <c r="N100" s="21">
        <f t="shared" si="30"/>
        <v>0</v>
      </c>
      <c r="O100" s="22">
        <f t="shared" si="31"/>
        <v>0</v>
      </c>
      <c r="P100" s="56"/>
      <c r="Q100" s="56"/>
      <c r="R100" s="112">
        <f t="shared" si="32"/>
        <v>0</v>
      </c>
      <c r="S100" s="112">
        <f t="shared" si="33"/>
        <v>0</v>
      </c>
      <c r="T100" s="112">
        <f t="shared" si="34"/>
        <v>0</v>
      </c>
      <c r="U100" s="112">
        <f t="shared" si="3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3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29"/>
        <v>0</v>
      </c>
      <c r="L101" s="54"/>
      <c r="M101" s="54"/>
      <c r="N101" s="21">
        <f t="shared" si="30"/>
        <v>0</v>
      </c>
      <c r="O101" s="22">
        <f t="shared" si="31"/>
        <v>0</v>
      </c>
      <c r="P101" s="56"/>
      <c r="Q101" s="56"/>
      <c r="R101" s="112">
        <f t="shared" si="32"/>
        <v>0</v>
      </c>
      <c r="S101" s="112">
        <f t="shared" si="33"/>
        <v>0</v>
      </c>
      <c r="T101" s="112">
        <f t="shared" si="34"/>
        <v>0</v>
      </c>
      <c r="U101" s="112">
        <f t="shared" si="3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3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29"/>
        <v>0</v>
      </c>
      <c r="L102" s="54"/>
      <c r="M102" s="54"/>
      <c r="N102" s="21">
        <f t="shared" si="30"/>
        <v>0</v>
      </c>
      <c r="O102" s="22">
        <f t="shared" si="31"/>
        <v>0</v>
      </c>
      <c r="P102" s="56"/>
      <c r="Q102" s="56"/>
      <c r="R102" s="112">
        <f t="shared" si="32"/>
        <v>0</v>
      </c>
      <c r="S102" s="112">
        <f t="shared" si="33"/>
        <v>0</v>
      </c>
      <c r="T102" s="112">
        <f t="shared" si="34"/>
        <v>0</v>
      </c>
      <c r="U102" s="112">
        <f t="shared" si="3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3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29"/>
        <v>0</v>
      </c>
      <c r="L103" s="54"/>
      <c r="M103" s="54"/>
      <c r="N103" s="21">
        <f t="shared" si="30"/>
        <v>0</v>
      </c>
      <c r="O103" s="22">
        <f t="shared" si="31"/>
        <v>0</v>
      </c>
      <c r="P103" s="56"/>
      <c r="Q103" s="56"/>
      <c r="R103" s="112">
        <f t="shared" si="32"/>
        <v>0</v>
      </c>
      <c r="S103" s="112">
        <f t="shared" si="33"/>
        <v>0</v>
      </c>
      <c r="T103" s="112">
        <f t="shared" si="34"/>
        <v>0</v>
      </c>
      <c r="U103" s="112">
        <f t="shared" si="3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3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29"/>
        <v>0</v>
      </c>
      <c r="L104" s="54"/>
      <c r="M104" s="54"/>
      <c r="N104" s="21">
        <f t="shared" si="30"/>
        <v>0</v>
      </c>
      <c r="O104" s="22">
        <f t="shared" si="31"/>
        <v>0</v>
      </c>
      <c r="P104" s="56"/>
      <c r="Q104" s="56"/>
      <c r="R104" s="112">
        <f t="shared" si="32"/>
        <v>0</v>
      </c>
      <c r="S104" s="112">
        <f t="shared" si="33"/>
        <v>0</v>
      </c>
      <c r="T104" s="112">
        <f t="shared" si="34"/>
        <v>0</v>
      </c>
      <c r="U104" s="112">
        <f t="shared" si="3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3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29"/>
        <v>0</v>
      </c>
      <c r="L105" s="54"/>
      <c r="M105" s="54"/>
      <c r="N105" s="21">
        <f t="shared" si="30"/>
        <v>0</v>
      </c>
      <c r="O105" s="22">
        <f t="shared" si="31"/>
        <v>0</v>
      </c>
      <c r="P105" s="56"/>
      <c r="Q105" s="56"/>
      <c r="R105" s="112">
        <f t="shared" si="32"/>
        <v>0</v>
      </c>
      <c r="S105" s="112">
        <f t="shared" si="33"/>
        <v>0</v>
      </c>
      <c r="T105" s="112">
        <f t="shared" si="34"/>
        <v>0</v>
      </c>
      <c r="U105" s="112">
        <f t="shared" si="3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3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29"/>
        <v>0</v>
      </c>
      <c r="L106" s="54"/>
      <c r="M106" s="54"/>
      <c r="N106" s="21">
        <f t="shared" si="30"/>
        <v>0</v>
      </c>
      <c r="O106" s="22">
        <f t="shared" si="31"/>
        <v>0</v>
      </c>
      <c r="P106" s="56"/>
      <c r="Q106" s="56"/>
      <c r="R106" s="112">
        <f t="shared" si="32"/>
        <v>0</v>
      </c>
      <c r="S106" s="112">
        <f t="shared" si="33"/>
        <v>0</v>
      </c>
      <c r="T106" s="112">
        <f t="shared" si="34"/>
        <v>0</v>
      </c>
      <c r="U106" s="112">
        <f t="shared" si="3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3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29"/>
        <v>0</v>
      </c>
      <c r="L107" s="54"/>
      <c r="M107" s="54"/>
      <c r="N107" s="21">
        <f t="shared" si="30"/>
        <v>0</v>
      </c>
      <c r="O107" s="22">
        <f t="shared" si="31"/>
        <v>0</v>
      </c>
      <c r="P107" s="56"/>
      <c r="Q107" s="56"/>
      <c r="R107" s="112">
        <f t="shared" si="32"/>
        <v>0</v>
      </c>
      <c r="S107" s="112">
        <f t="shared" si="33"/>
        <v>0</v>
      </c>
      <c r="T107" s="112">
        <f t="shared" si="34"/>
        <v>0</v>
      </c>
      <c r="U107" s="112">
        <f t="shared" si="3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3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29"/>
        <v>0</v>
      </c>
      <c r="L108" s="54"/>
      <c r="M108" s="54"/>
      <c r="N108" s="21">
        <f t="shared" si="30"/>
        <v>0</v>
      </c>
      <c r="O108" s="22">
        <f t="shared" si="31"/>
        <v>0</v>
      </c>
      <c r="P108" s="56"/>
      <c r="Q108" s="56"/>
      <c r="R108" s="112">
        <f t="shared" si="32"/>
        <v>0</v>
      </c>
      <c r="S108" s="112">
        <f t="shared" si="33"/>
        <v>0</v>
      </c>
      <c r="T108" s="112">
        <f t="shared" si="34"/>
        <v>0</v>
      </c>
      <c r="U108" s="112">
        <f t="shared" si="3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3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29"/>
        <v>0</v>
      </c>
      <c r="L109" s="54"/>
      <c r="M109" s="54"/>
      <c r="N109" s="21">
        <f t="shared" si="30"/>
        <v>0</v>
      </c>
      <c r="O109" s="22">
        <f t="shared" si="31"/>
        <v>0</v>
      </c>
      <c r="P109" s="56"/>
      <c r="Q109" s="56"/>
      <c r="R109" s="112">
        <f t="shared" si="32"/>
        <v>0</v>
      </c>
      <c r="S109" s="112">
        <f t="shared" si="33"/>
        <v>0</v>
      </c>
      <c r="T109" s="112">
        <f t="shared" si="34"/>
        <v>0</v>
      </c>
      <c r="U109" s="112">
        <f t="shared" si="3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3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29"/>
        <v>0</v>
      </c>
      <c r="L110" s="54"/>
      <c r="M110" s="54"/>
      <c r="N110" s="21">
        <f t="shared" si="30"/>
        <v>0</v>
      </c>
      <c r="O110" s="22">
        <f t="shared" si="31"/>
        <v>0</v>
      </c>
      <c r="P110" s="56"/>
      <c r="Q110" s="56"/>
      <c r="R110" s="112">
        <f t="shared" si="32"/>
        <v>0</v>
      </c>
      <c r="S110" s="112">
        <f t="shared" si="33"/>
        <v>0</v>
      </c>
      <c r="T110" s="112">
        <f t="shared" si="34"/>
        <v>0</v>
      </c>
      <c r="U110" s="112">
        <f t="shared" si="3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3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29"/>
        <v>0</v>
      </c>
      <c r="L111" s="54"/>
      <c r="M111" s="54"/>
      <c r="N111" s="21">
        <f t="shared" si="30"/>
        <v>0</v>
      </c>
      <c r="O111" s="22">
        <f t="shared" si="31"/>
        <v>0</v>
      </c>
      <c r="P111" s="56"/>
      <c r="Q111" s="56"/>
      <c r="R111" s="112">
        <f t="shared" si="32"/>
        <v>0</v>
      </c>
      <c r="S111" s="112">
        <f t="shared" si="33"/>
        <v>0</v>
      </c>
      <c r="T111" s="112">
        <f t="shared" si="34"/>
        <v>0</v>
      </c>
      <c r="U111" s="112">
        <f t="shared" si="3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3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29"/>
        <v>0</v>
      </c>
      <c r="L112" s="60"/>
      <c r="M112" s="60"/>
      <c r="N112" s="61">
        <f t="shared" si="30"/>
        <v>0</v>
      </c>
      <c r="O112" s="57">
        <f t="shared" si="31"/>
        <v>0</v>
      </c>
      <c r="P112" s="58"/>
      <c r="Q112" s="58"/>
      <c r="R112" s="113">
        <f t="shared" si="32"/>
        <v>0</v>
      </c>
      <c r="S112" s="113">
        <f t="shared" si="33"/>
        <v>0</v>
      </c>
      <c r="T112" s="113">
        <f t="shared" si="34"/>
        <v>0</v>
      </c>
      <c r="U112" s="113">
        <f t="shared" si="3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37">SUM(D73:D112)</f>
        <v>0</v>
      </c>
      <c r="E113" s="62">
        <f t="shared" si="37"/>
        <v>0</v>
      </c>
      <c r="F113" s="62">
        <f t="shared" si="37"/>
        <v>0</v>
      </c>
      <c r="G113" s="62">
        <f t="shared" si="37"/>
        <v>8</v>
      </c>
      <c r="H113" s="62">
        <f t="shared" si="37"/>
        <v>8</v>
      </c>
      <c r="I113" s="62">
        <f t="shared" si="37"/>
        <v>0</v>
      </c>
      <c r="J113" s="62">
        <f t="shared" si="37"/>
        <v>0</v>
      </c>
      <c r="K113" s="62">
        <f t="shared" si="37"/>
        <v>16</v>
      </c>
      <c r="L113" s="62">
        <f t="shared" si="37"/>
        <v>74</v>
      </c>
      <c r="M113" s="62">
        <f t="shared" si="37"/>
        <v>0</v>
      </c>
      <c r="N113" s="62">
        <f t="shared" si="37"/>
        <v>74</v>
      </c>
      <c r="O113" s="62">
        <f t="shared" si="37"/>
        <v>592</v>
      </c>
      <c r="P113" s="63"/>
      <c r="Q113" s="64"/>
      <c r="R113" s="114">
        <f>SUM(R73:R112)</f>
        <v>4884</v>
      </c>
      <c r="S113" s="114">
        <f>SUM(S73:S112)</f>
        <v>459.096</v>
      </c>
      <c r="T113" s="114">
        <f>SUM(T73:T112)</f>
        <v>0</v>
      </c>
      <c r="U113" s="114">
        <f>SUM(U73:U112)</f>
        <v>5343.0959999999995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39</v>
      </c>
      <c r="E115" s="62">
        <f t="shared" ref="E115:O115" si="38">E113+E67+E20</f>
        <v>39</v>
      </c>
      <c r="F115" s="62">
        <f t="shared" si="38"/>
        <v>39</v>
      </c>
      <c r="G115" s="62">
        <f t="shared" si="38"/>
        <v>39</v>
      </c>
      <c r="H115" s="62">
        <f t="shared" si="38"/>
        <v>37</v>
      </c>
      <c r="I115" s="62">
        <f t="shared" si="38"/>
        <v>0</v>
      </c>
      <c r="J115" s="62">
        <f t="shared" si="38"/>
        <v>0</v>
      </c>
      <c r="K115" s="62">
        <f t="shared" si="38"/>
        <v>193</v>
      </c>
      <c r="L115" s="62">
        <f t="shared" si="38"/>
        <v>321</v>
      </c>
      <c r="M115" s="62">
        <f t="shared" si="38"/>
        <v>12</v>
      </c>
      <c r="N115" s="62">
        <f t="shared" si="38"/>
        <v>333</v>
      </c>
      <c r="O115" s="62">
        <f t="shared" si="38"/>
        <v>7141</v>
      </c>
      <c r="P115" s="63"/>
      <c r="Q115" s="64"/>
      <c r="R115" s="114">
        <f t="shared" ref="R115:U115" si="39">R113+R67+R20</f>
        <v>71702.67</v>
      </c>
      <c r="S115" s="114">
        <f t="shared" si="39"/>
        <v>6740.05098</v>
      </c>
      <c r="T115" s="114">
        <f t="shared" si="39"/>
        <v>6769.1908480000002</v>
      </c>
      <c r="U115" s="114">
        <f t="shared" si="39"/>
        <v>85211.911827999997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59999389629810485"/>
    <pageSetUpPr fitToPage="1"/>
  </sheetPr>
  <dimension ref="A1:AB578"/>
  <sheetViews>
    <sheetView topLeftCell="H1" zoomScaleNormal="100" workbookViewId="0" xr3:uid="{731C365F-4EDE-5636-9D2D-917179ED8537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5.7109375" style="4" customWidth="1"/>
    <col min="20" max="20" width="13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186</v>
      </c>
      <c r="K2" s="7"/>
      <c r="L2" s="8"/>
      <c r="M2" s="8"/>
      <c r="N2" s="8"/>
      <c r="P2" s="3"/>
      <c r="Q2" s="39" t="s">
        <v>4</v>
      </c>
      <c r="S2" s="137" t="s">
        <v>187</v>
      </c>
      <c r="T2" s="137" t="s">
        <v>188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7" t="s">
        <v>187</v>
      </c>
      <c r="T3" s="137" t="s">
        <v>188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79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59999389629810485"/>
    <pageSetUpPr fitToPage="1"/>
  </sheetPr>
  <dimension ref="A1:AB578"/>
  <sheetViews>
    <sheetView topLeftCell="D1" zoomScaleNormal="100" workbookViewId="0" xr3:uid="{0801C90D-E949-51CC-9495-7D82D7DEDABF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189</v>
      </c>
      <c r="K2" s="7"/>
      <c r="L2" s="8"/>
      <c r="M2" s="8"/>
      <c r="N2" s="8"/>
      <c r="P2" s="3"/>
      <c r="Q2" s="39" t="s">
        <v>4</v>
      </c>
      <c r="S2" s="69" t="s">
        <v>190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190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191</v>
      </c>
      <c r="C27" s="101">
        <v>12.36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50</v>
      </c>
      <c r="M27" s="54">
        <v>2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25708.799999999999</v>
      </c>
      <c r="S27" s="112">
        <f t="shared" si="14"/>
        <v>2416.6271999999999</v>
      </c>
      <c r="T27" s="112">
        <f t="shared" si="15"/>
        <v>3187.8912</v>
      </c>
      <c r="U27" s="112">
        <f t="shared" si="16"/>
        <v>31313.3184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57</v>
      </c>
      <c r="C28" s="101">
        <v>9.27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46</v>
      </c>
      <c r="M28" s="54">
        <v>1</v>
      </c>
      <c r="N28" s="21">
        <f t="shared" si="11"/>
        <v>47</v>
      </c>
      <c r="O28" s="22">
        <f t="shared" si="12"/>
        <v>1880</v>
      </c>
      <c r="P28" s="56">
        <v>9.4E-2</v>
      </c>
      <c r="Q28" s="56">
        <v>0.124</v>
      </c>
      <c r="R28" s="112">
        <f t="shared" si="13"/>
        <v>17427.599999999999</v>
      </c>
      <c r="S28" s="112">
        <f t="shared" si="14"/>
        <v>1638.1943999999999</v>
      </c>
      <c r="T28" s="112">
        <f t="shared" si="15"/>
        <v>2161.0223999999998</v>
      </c>
      <c r="U28" s="112">
        <f t="shared" si="16"/>
        <v>21226.816799999997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56</v>
      </c>
      <c r="C29" s="101">
        <v>8.25</v>
      </c>
      <c r="D29" s="53">
        <v>8</v>
      </c>
      <c r="E29" s="53">
        <v>8</v>
      </c>
      <c r="F29" s="53">
        <v>8</v>
      </c>
      <c r="G29" s="53">
        <v>8</v>
      </c>
      <c r="H29" s="53">
        <v>7</v>
      </c>
      <c r="I29" s="53"/>
      <c r="J29" s="53"/>
      <c r="K29" s="26">
        <f t="shared" si="10"/>
        <v>39</v>
      </c>
      <c r="L29" s="54">
        <v>46</v>
      </c>
      <c r="M29" s="54"/>
      <c r="N29" s="21">
        <f t="shared" si="11"/>
        <v>46</v>
      </c>
      <c r="O29" s="22">
        <f t="shared" si="12"/>
        <v>1794</v>
      </c>
      <c r="P29" s="56">
        <v>9.4E-2</v>
      </c>
      <c r="Q29" s="56">
        <v>0.124</v>
      </c>
      <c r="R29" s="112">
        <f t="shared" si="13"/>
        <v>14800.5</v>
      </c>
      <c r="S29" s="112">
        <f t="shared" si="14"/>
        <v>1391.2470000000001</v>
      </c>
      <c r="T29" s="112">
        <f t="shared" si="15"/>
        <v>1835.2619999999999</v>
      </c>
      <c r="U29" s="112">
        <f t="shared" si="16"/>
        <v>18027.008999999998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>
        <v>9.4E-2</v>
      </c>
      <c r="Q30" s="56">
        <v>0.124</v>
      </c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/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>
        <v>9.4E-2</v>
      </c>
      <c r="Q31" s="56">
        <v>0.124</v>
      </c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1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>
        <v>9.4E-2</v>
      </c>
      <c r="Q32" s="56">
        <v>0.124</v>
      </c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2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>
        <v>9.4E-2</v>
      </c>
      <c r="Q33" s="56">
        <v>0.124</v>
      </c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3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>
        <v>9.4E-2</v>
      </c>
      <c r="Q34" s="56">
        <v>0.124</v>
      </c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4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>
        <v>9.4E-2</v>
      </c>
      <c r="Q35" s="56">
        <v>0.124</v>
      </c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5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>
        <v>9.4E-2</v>
      </c>
      <c r="Q36" s="56">
        <v>0.124</v>
      </c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6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>
        <v>9.4E-2</v>
      </c>
      <c r="Q37" s="56">
        <v>0.124</v>
      </c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7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>
        <v>9.4E-2</v>
      </c>
      <c r="Q38" s="56">
        <v>0.124</v>
      </c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8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>
        <v>9.4E-2</v>
      </c>
      <c r="Q39" s="56">
        <v>0.124</v>
      </c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9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10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11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12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13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14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15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16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17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18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19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20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21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22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23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24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25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26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27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28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29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30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31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32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33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34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35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24</v>
      </c>
      <c r="E67" s="62">
        <f t="shared" si="18"/>
        <v>24</v>
      </c>
      <c r="F67" s="62">
        <f t="shared" si="18"/>
        <v>24</v>
      </c>
      <c r="G67" s="62">
        <f t="shared" si="18"/>
        <v>24</v>
      </c>
      <c r="H67" s="62">
        <f t="shared" si="18"/>
        <v>23</v>
      </c>
      <c r="I67" s="62">
        <f t="shared" si="18"/>
        <v>0</v>
      </c>
      <c r="J67" s="62">
        <f t="shared" si="18"/>
        <v>0</v>
      </c>
      <c r="K67" s="62">
        <f t="shared" si="18"/>
        <v>119</v>
      </c>
      <c r="L67" s="62">
        <f t="shared" si="18"/>
        <v>142</v>
      </c>
      <c r="M67" s="62">
        <f t="shared" si="18"/>
        <v>3</v>
      </c>
      <c r="N67" s="62">
        <f t="shared" si="18"/>
        <v>145</v>
      </c>
      <c r="O67" s="62">
        <f t="shared" si="18"/>
        <v>5754</v>
      </c>
      <c r="P67" s="63"/>
      <c r="Q67" s="64"/>
      <c r="R67" s="114">
        <f>SUM(R27:R66)</f>
        <v>57936.899999999994</v>
      </c>
      <c r="S67" s="114">
        <f>SUM(S27:S66)</f>
        <v>5446.0685999999996</v>
      </c>
      <c r="T67" s="114">
        <f>SUM(T27:T66)</f>
        <v>7184.1755999999996</v>
      </c>
      <c r="U67" s="114">
        <f>SUM(U27:U66)</f>
        <v>70567.144199999995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56</v>
      </c>
      <c r="C73" s="101">
        <v>8.25</v>
      </c>
      <c r="D73" s="53">
        <v>4</v>
      </c>
      <c r="E73" s="53">
        <v>4</v>
      </c>
      <c r="F73" s="53">
        <v>4</v>
      </c>
      <c r="G73" s="53">
        <v>4</v>
      </c>
      <c r="H73" s="53"/>
      <c r="I73" s="54"/>
      <c r="J73" s="54"/>
      <c r="K73" s="26">
        <f t="shared" si="19"/>
        <v>16</v>
      </c>
      <c r="L73" s="54">
        <v>30</v>
      </c>
      <c r="M73" s="54"/>
      <c r="N73" s="21">
        <f t="shared" si="20"/>
        <v>30</v>
      </c>
      <c r="O73" s="22">
        <f t="shared" si="21"/>
        <v>480</v>
      </c>
      <c r="P73" s="56">
        <v>9.4E-2</v>
      </c>
      <c r="Q73" s="56">
        <v>0.124</v>
      </c>
      <c r="R73" s="112">
        <f t="shared" si="22"/>
        <v>3960</v>
      </c>
      <c r="S73" s="112">
        <f t="shared" si="23"/>
        <v>372.24</v>
      </c>
      <c r="T73" s="112">
        <f t="shared" si="24"/>
        <v>491.04</v>
      </c>
      <c r="U73" s="112">
        <f t="shared" si="25"/>
        <v>4823.28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56</v>
      </c>
      <c r="C74" s="101">
        <v>8.25</v>
      </c>
      <c r="D74" s="53">
        <v>5</v>
      </c>
      <c r="E74" s="53">
        <v>5</v>
      </c>
      <c r="F74" s="53">
        <v>8</v>
      </c>
      <c r="G74" s="53">
        <v>5</v>
      </c>
      <c r="H74" s="53">
        <v>3</v>
      </c>
      <c r="I74" s="54"/>
      <c r="J74" s="54"/>
      <c r="K74" s="26">
        <f t="shared" si="19"/>
        <v>26</v>
      </c>
      <c r="L74" s="54">
        <v>40</v>
      </c>
      <c r="M74" s="54"/>
      <c r="N74" s="21">
        <f t="shared" si="20"/>
        <v>40</v>
      </c>
      <c r="O74" s="22">
        <f t="shared" si="21"/>
        <v>1040</v>
      </c>
      <c r="P74" s="56">
        <v>9.4E-2</v>
      </c>
      <c r="Q74" s="56">
        <v>0.124</v>
      </c>
      <c r="R74" s="112">
        <f t="shared" si="22"/>
        <v>8580</v>
      </c>
      <c r="S74" s="112">
        <f t="shared" si="23"/>
        <v>806.52</v>
      </c>
      <c r="T74" s="112">
        <f t="shared" si="24"/>
        <v>1063.92</v>
      </c>
      <c r="U74" s="112">
        <f t="shared" si="25"/>
        <v>10450.44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56</v>
      </c>
      <c r="C75" s="101">
        <v>8.25</v>
      </c>
      <c r="D75" s="53">
        <v>5</v>
      </c>
      <c r="E75" s="53"/>
      <c r="F75" s="53">
        <v>5</v>
      </c>
      <c r="G75" s="53"/>
      <c r="H75" s="53"/>
      <c r="I75" s="53"/>
      <c r="J75" s="53"/>
      <c r="K75" s="26">
        <f t="shared" si="19"/>
        <v>10</v>
      </c>
      <c r="L75" s="54">
        <v>30</v>
      </c>
      <c r="M75" s="54"/>
      <c r="N75" s="21">
        <f t="shared" si="20"/>
        <v>30</v>
      </c>
      <c r="O75" s="22">
        <f t="shared" si="21"/>
        <v>300</v>
      </c>
      <c r="P75" s="56">
        <v>9.4E-2</v>
      </c>
      <c r="Q75" s="56">
        <v>0.124</v>
      </c>
      <c r="R75" s="112">
        <f t="shared" si="22"/>
        <v>2475</v>
      </c>
      <c r="S75" s="112">
        <f t="shared" si="23"/>
        <v>232.65</v>
      </c>
      <c r="T75" s="112">
        <f t="shared" si="24"/>
        <v>306.89999999999998</v>
      </c>
      <c r="U75" s="112">
        <f t="shared" si="25"/>
        <v>3014.55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56</v>
      </c>
      <c r="C76" s="101">
        <v>8.2899999999999991</v>
      </c>
      <c r="D76" s="53">
        <v>6</v>
      </c>
      <c r="E76" s="53">
        <v>6</v>
      </c>
      <c r="F76" s="53"/>
      <c r="G76" s="53">
        <v>6</v>
      </c>
      <c r="H76" s="53"/>
      <c r="I76" s="53"/>
      <c r="J76" s="53"/>
      <c r="K76" s="26">
        <f t="shared" si="19"/>
        <v>18</v>
      </c>
      <c r="L76" s="54">
        <v>40</v>
      </c>
      <c r="M76" s="54"/>
      <c r="N76" s="21">
        <f t="shared" si="20"/>
        <v>40</v>
      </c>
      <c r="O76" s="22">
        <f t="shared" si="21"/>
        <v>720</v>
      </c>
      <c r="P76" s="56">
        <v>9.4E-2</v>
      </c>
      <c r="Q76" s="56">
        <v>0.124</v>
      </c>
      <c r="R76" s="112">
        <f t="shared" si="22"/>
        <v>5968.7999999999993</v>
      </c>
      <c r="S76" s="112">
        <f t="shared" si="23"/>
        <v>561.06719999999996</v>
      </c>
      <c r="T76" s="112">
        <f t="shared" si="24"/>
        <v>740.13119999999992</v>
      </c>
      <c r="U76" s="112">
        <f t="shared" si="25"/>
        <v>7269.9983999999986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56</v>
      </c>
      <c r="C77" s="101">
        <v>8.25</v>
      </c>
      <c r="D77" s="53">
        <v>5</v>
      </c>
      <c r="E77" s="53"/>
      <c r="F77" s="53">
        <v>5</v>
      </c>
      <c r="G77" s="53"/>
      <c r="H77" s="53">
        <v>4</v>
      </c>
      <c r="I77" s="53"/>
      <c r="J77" s="53"/>
      <c r="K77" s="26">
        <f t="shared" si="19"/>
        <v>14</v>
      </c>
      <c r="L77" s="54">
        <v>30</v>
      </c>
      <c r="M77" s="54"/>
      <c r="N77" s="21">
        <f t="shared" si="20"/>
        <v>30</v>
      </c>
      <c r="O77" s="22">
        <f t="shared" si="21"/>
        <v>420</v>
      </c>
      <c r="P77" s="56">
        <v>9.4E-2</v>
      </c>
      <c r="Q77" s="56">
        <v>0.124</v>
      </c>
      <c r="R77" s="112">
        <f t="shared" si="22"/>
        <v>3465</v>
      </c>
      <c r="S77" s="112">
        <f t="shared" si="23"/>
        <v>325.70999999999998</v>
      </c>
      <c r="T77" s="112">
        <f t="shared" si="24"/>
        <v>429.66</v>
      </c>
      <c r="U77" s="112">
        <f t="shared" si="25"/>
        <v>4220.37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56</v>
      </c>
      <c r="C78" s="101">
        <v>8.25</v>
      </c>
      <c r="D78" s="53">
        <v>4</v>
      </c>
      <c r="E78" s="53">
        <v>4</v>
      </c>
      <c r="F78" s="53">
        <v>4</v>
      </c>
      <c r="G78" s="53">
        <v>4</v>
      </c>
      <c r="H78" s="53">
        <v>4</v>
      </c>
      <c r="I78" s="53"/>
      <c r="J78" s="53"/>
      <c r="K78" s="26">
        <f t="shared" si="19"/>
        <v>20</v>
      </c>
      <c r="L78" s="54">
        <v>30</v>
      </c>
      <c r="M78" s="54"/>
      <c r="N78" s="21">
        <f t="shared" si="20"/>
        <v>30</v>
      </c>
      <c r="O78" s="22">
        <f t="shared" si="21"/>
        <v>600</v>
      </c>
      <c r="P78" s="56">
        <v>9.4E-2</v>
      </c>
      <c r="Q78" s="56">
        <v>0.124</v>
      </c>
      <c r="R78" s="112">
        <f t="shared" si="22"/>
        <v>4950</v>
      </c>
      <c r="S78" s="112">
        <f t="shared" si="23"/>
        <v>465.3</v>
      </c>
      <c r="T78" s="112">
        <f t="shared" si="24"/>
        <v>613.79999999999995</v>
      </c>
      <c r="U78" s="112">
        <f t="shared" si="25"/>
        <v>6029.1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56</v>
      </c>
      <c r="C79" s="101">
        <v>8.25</v>
      </c>
      <c r="D79" s="53">
        <v>8</v>
      </c>
      <c r="E79" s="53">
        <v>8</v>
      </c>
      <c r="F79" s="53">
        <v>8</v>
      </c>
      <c r="G79" s="53">
        <v>8</v>
      </c>
      <c r="H79" s="53">
        <v>6</v>
      </c>
      <c r="I79" s="53"/>
      <c r="J79" s="53"/>
      <c r="K79" s="26">
        <f t="shared" si="19"/>
        <v>38</v>
      </c>
      <c r="L79" s="54">
        <v>40</v>
      </c>
      <c r="M79" s="54"/>
      <c r="N79" s="21">
        <f t="shared" si="20"/>
        <v>40</v>
      </c>
      <c r="O79" s="22">
        <f t="shared" si="21"/>
        <v>1520</v>
      </c>
      <c r="P79" s="56">
        <v>9.4E-2</v>
      </c>
      <c r="Q79" s="56">
        <v>0.124</v>
      </c>
      <c r="R79" s="112">
        <f t="shared" si="22"/>
        <v>12540</v>
      </c>
      <c r="S79" s="112">
        <f t="shared" si="23"/>
        <v>1178.76</v>
      </c>
      <c r="T79" s="112">
        <f t="shared" si="24"/>
        <v>1554.96</v>
      </c>
      <c r="U79" s="112">
        <f t="shared" si="25"/>
        <v>15273.720000000001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56</v>
      </c>
      <c r="C80" s="101">
        <v>8.25</v>
      </c>
      <c r="D80" s="53">
        <v>4</v>
      </c>
      <c r="E80" s="53">
        <v>4</v>
      </c>
      <c r="F80" s="53"/>
      <c r="G80" s="53">
        <v>4</v>
      </c>
      <c r="H80" s="53">
        <v>3</v>
      </c>
      <c r="I80" s="53"/>
      <c r="J80" s="53"/>
      <c r="K80" s="26">
        <f t="shared" si="19"/>
        <v>15</v>
      </c>
      <c r="L80" s="54">
        <v>30</v>
      </c>
      <c r="M80" s="54"/>
      <c r="N80" s="21">
        <f t="shared" si="20"/>
        <v>30</v>
      </c>
      <c r="O80" s="22">
        <f t="shared" si="21"/>
        <v>450</v>
      </c>
      <c r="P80" s="56">
        <v>9.4E-2</v>
      </c>
      <c r="Q80" s="56">
        <v>0.124</v>
      </c>
      <c r="R80" s="112">
        <f t="shared" si="22"/>
        <v>3712.5</v>
      </c>
      <c r="S80" s="112">
        <f t="shared" si="23"/>
        <v>348.97500000000002</v>
      </c>
      <c r="T80" s="112">
        <f t="shared" si="24"/>
        <v>460.35</v>
      </c>
      <c r="U80" s="112">
        <f t="shared" si="25"/>
        <v>4521.8249999999998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56</v>
      </c>
      <c r="C81" s="101">
        <v>8.25</v>
      </c>
      <c r="D81" s="53">
        <v>7</v>
      </c>
      <c r="E81" s="53">
        <v>7</v>
      </c>
      <c r="F81" s="53">
        <v>7</v>
      </c>
      <c r="G81" s="53">
        <v>7</v>
      </c>
      <c r="H81" s="53">
        <v>5</v>
      </c>
      <c r="I81" s="53"/>
      <c r="J81" s="53"/>
      <c r="K81" s="26">
        <f t="shared" si="19"/>
        <v>33</v>
      </c>
      <c r="L81" s="54">
        <v>30</v>
      </c>
      <c r="M81" s="54"/>
      <c r="N81" s="21">
        <f t="shared" si="20"/>
        <v>30</v>
      </c>
      <c r="O81" s="22">
        <f t="shared" si="21"/>
        <v>990</v>
      </c>
      <c r="P81" s="56">
        <v>9.4E-2</v>
      </c>
      <c r="Q81" s="56">
        <v>0.124</v>
      </c>
      <c r="R81" s="112">
        <f t="shared" si="22"/>
        <v>8167.5</v>
      </c>
      <c r="S81" s="112">
        <f t="shared" si="23"/>
        <v>767.745</v>
      </c>
      <c r="T81" s="112">
        <f t="shared" si="24"/>
        <v>1012.77</v>
      </c>
      <c r="U81" s="112">
        <f t="shared" si="25"/>
        <v>9948.0149999999994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56</v>
      </c>
      <c r="C82" s="101">
        <v>8.25</v>
      </c>
      <c r="D82" s="53">
        <v>3</v>
      </c>
      <c r="E82" s="53">
        <v>4</v>
      </c>
      <c r="F82" s="53">
        <v>3</v>
      </c>
      <c r="G82" s="53">
        <v>4</v>
      </c>
      <c r="H82" s="53">
        <v>3</v>
      </c>
      <c r="I82" s="53"/>
      <c r="J82" s="53"/>
      <c r="K82" s="26">
        <f t="shared" si="19"/>
        <v>17</v>
      </c>
      <c r="L82" s="54">
        <v>30</v>
      </c>
      <c r="M82" s="54"/>
      <c r="N82" s="21">
        <f t="shared" si="20"/>
        <v>30</v>
      </c>
      <c r="O82" s="22">
        <f t="shared" si="21"/>
        <v>510</v>
      </c>
      <c r="P82" s="56">
        <v>9.4E-2</v>
      </c>
      <c r="Q82" s="56">
        <v>0.124</v>
      </c>
      <c r="R82" s="112">
        <f t="shared" si="22"/>
        <v>4207.5</v>
      </c>
      <c r="S82" s="112">
        <f t="shared" si="23"/>
        <v>395.505</v>
      </c>
      <c r="T82" s="112">
        <f t="shared" si="24"/>
        <v>521.73</v>
      </c>
      <c r="U82" s="112">
        <f t="shared" si="25"/>
        <v>5124.7349999999997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51</v>
      </c>
      <c r="E113" s="62">
        <f t="shared" si="27"/>
        <v>42</v>
      </c>
      <c r="F113" s="62">
        <f t="shared" si="27"/>
        <v>44</v>
      </c>
      <c r="G113" s="62">
        <f t="shared" si="27"/>
        <v>42</v>
      </c>
      <c r="H113" s="62">
        <f t="shared" si="27"/>
        <v>28</v>
      </c>
      <c r="I113" s="62">
        <f t="shared" si="27"/>
        <v>0</v>
      </c>
      <c r="J113" s="62">
        <f t="shared" si="27"/>
        <v>0</v>
      </c>
      <c r="K113" s="62">
        <f t="shared" si="27"/>
        <v>207</v>
      </c>
      <c r="L113" s="62">
        <f t="shared" si="27"/>
        <v>330</v>
      </c>
      <c r="M113" s="62">
        <f t="shared" si="27"/>
        <v>0</v>
      </c>
      <c r="N113" s="62">
        <f t="shared" si="27"/>
        <v>330</v>
      </c>
      <c r="O113" s="62">
        <f t="shared" si="27"/>
        <v>7030</v>
      </c>
      <c r="P113" s="63"/>
      <c r="Q113" s="64"/>
      <c r="R113" s="114">
        <f>SUM(R73:R112)</f>
        <v>58026.3</v>
      </c>
      <c r="S113" s="114">
        <f>SUM(S73:S112)</f>
        <v>5454.4722000000002</v>
      </c>
      <c r="T113" s="114">
        <f>SUM(T73:T112)</f>
        <v>7195.261199999999</v>
      </c>
      <c r="U113" s="114">
        <f>SUM(U73:U112)</f>
        <v>70676.0334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75</v>
      </c>
      <c r="E115" s="62">
        <f t="shared" ref="E115:O115" si="28">E113+E67+E20</f>
        <v>66</v>
      </c>
      <c r="F115" s="62">
        <f t="shared" si="28"/>
        <v>68</v>
      </c>
      <c r="G115" s="62">
        <f t="shared" si="28"/>
        <v>66</v>
      </c>
      <c r="H115" s="62">
        <f t="shared" si="28"/>
        <v>51</v>
      </c>
      <c r="I115" s="62">
        <f t="shared" si="28"/>
        <v>0</v>
      </c>
      <c r="J115" s="62">
        <f t="shared" si="28"/>
        <v>0</v>
      </c>
      <c r="K115" s="62">
        <f t="shared" si="28"/>
        <v>326</v>
      </c>
      <c r="L115" s="62">
        <f t="shared" si="28"/>
        <v>472</v>
      </c>
      <c r="M115" s="62">
        <f t="shared" si="28"/>
        <v>3</v>
      </c>
      <c r="N115" s="62">
        <f t="shared" si="28"/>
        <v>475</v>
      </c>
      <c r="O115" s="62">
        <f t="shared" si="28"/>
        <v>12784</v>
      </c>
      <c r="P115" s="63"/>
      <c r="Q115" s="64"/>
      <c r="R115" s="114">
        <f t="shared" ref="R115:U115" si="29">R113+R67+R20</f>
        <v>115963.2</v>
      </c>
      <c r="S115" s="114">
        <f t="shared" si="29"/>
        <v>10900.540799999999</v>
      </c>
      <c r="T115" s="114">
        <f t="shared" si="29"/>
        <v>14379.436799999999</v>
      </c>
      <c r="U115" s="114">
        <f t="shared" si="29"/>
        <v>141243.1776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59999389629810485"/>
    <pageSetUpPr fitToPage="1"/>
  </sheetPr>
  <dimension ref="A1:AB578"/>
  <sheetViews>
    <sheetView topLeftCell="L97" zoomScaleNormal="100" workbookViewId="0" xr3:uid="{AB5DE215-5931-5800-A1A6-141DC62B4C85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192</v>
      </c>
      <c r="K2" s="7"/>
      <c r="L2" s="8"/>
      <c r="M2" s="8"/>
      <c r="N2" s="8"/>
      <c r="P2" s="3"/>
      <c r="Q2" s="39" t="s">
        <v>4</v>
      </c>
      <c r="S2" s="69" t="s">
        <v>193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193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194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195</v>
      </c>
      <c r="C5" s="5"/>
      <c r="P5" s="3"/>
      <c r="Q5" s="39" t="s">
        <v>13</v>
      </c>
      <c r="R5" s="1"/>
      <c r="S5" s="69" t="s">
        <v>196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140</v>
      </c>
      <c r="C14" s="103">
        <v>63729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0.125</v>
      </c>
      <c r="R14" s="112">
        <f t="shared" ref="R14:R19" si="6">C14</f>
        <v>63729</v>
      </c>
      <c r="S14" s="112">
        <f t="shared" si="3"/>
        <v>5990.5259999999998</v>
      </c>
      <c r="T14" s="112">
        <f t="shared" si="4"/>
        <v>7966.125</v>
      </c>
      <c r="U14" s="112">
        <f t="shared" si="5"/>
        <v>77685.650999999998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46</v>
      </c>
      <c r="M20" s="62">
        <f t="shared" si="8"/>
        <v>6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63729</v>
      </c>
      <c r="S20" s="114">
        <f t="shared" ref="S20:U20" si="9">SUM(S14:S19)</f>
        <v>5990.5259999999998</v>
      </c>
      <c r="T20" s="114">
        <f t="shared" si="9"/>
        <v>7966.125</v>
      </c>
      <c r="U20" s="114">
        <f t="shared" si="9"/>
        <v>77685.650999999998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144</v>
      </c>
      <c r="C27" s="101">
        <v>15.23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34</v>
      </c>
      <c r="M27" s="54">
        <v>3</v>
      </c>
      <c r="N27" s="21">
        <v>37</v>
      </c>
      <c r="O27" s="22">
        <f t="shared" si="12"/>
        <v>1480</v>
      </c>
      <c r="P27" s="56">
        <v>9.4700000000000006E-2</v>
      </c>
      <c r="Q27" s="56">
        <v>0.1235</v>
      </c>
      <c r="R27" s="112">
        <f t="shared" si="13"/>
        <v>22540.400000000001</v>
      </c>
      <c r="S27" s="112">
        <f t="shared" si="14"/>
        <v>2134.5758800000003</v>
      </c>
      <c r="T27" s="112">
        <f t="shared" si="15"/>
        <v>2783.7393999999999</v>
      </c>
      <c r="U27" s="112">
        <f t="shared" si="16"/>
        <v>27458.715280000004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144</v>
      </c>
      <c r="C28" s="101">
        <v>9.42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34</v>
      </c>
      <c r="M28" s="54">
        <v>3</v>
      </c>
      <c r="N28" s="21">
        <v>37</v>
      </c>
      <c r="O28" s="22">
        <f t="shared" si="12"/>
        <v>1480</v>
      </c>
      <c r="P28" s="56">
        <v>9.4700000000000006E-2</v>
      </c>
      <c r="Q28" s="56">
        <v>0.1235</v>
      </c>
      <c r="R28" s="112">
        <f t="shared" si="13"/>
        <v>13941.6</v>
      </c>
      <c r="S28" s="112">
        <f t="shared" si="14"/>
        <v>1320.2695200000001</v>
      </c>
      <c r="T28" s="112">
        <f t="shared" si="15"/>
        <v>1721.7876000000001</v>
      </c>
      <c r="U28" s="112">
        <f t="shared" si="16"/>
        <v>16983.65712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143</v>
      </c>
      <c r="C29" s="101">
        <v>8.25</v>
      </c>
      <c r="D29" s="53">
        <v>6</v>
      </c>
      <c r="E29" s="53">
        <v>6</v>
      </c>
      <c r="F29" s="53">
        <v>6</v>
      </c>
      <c r="G29" s="53">
        <v>6</v>
      </c>
      <c r="H29" s="53">
        <v>6</v>
      </c>
      <c r="I29" s="53"/>
      <c r="J29" s="53"/>
      <c r="K29" s="26">
        <f t="shared" si="10"/>
        <v>30</v>
      </c>
      <c r="L29" s="54">
        <v>37</v>
      </c>
      <c r="M29" s="54">
        <v>0</v>
      </c>
      <c r="N29" s="21">
        <v>37</v>
      </c>
      <c r="O29" s="22">
        <f t="shared" si="12"/>
        <v>1110</v>
      </c>
      <c r="P29" s="56">
        <v>9.4700000000000006E-2</v>
      </c>
      <c r="Q29" s="56">
        <v>0.1235</v>
      </c>
      <c r="R29" s="112">
        <f t="shared" si="13"/>
        <v>9157.5</v>
      </c>
      <c r="S29" s="112">
        <f t="shared" si="14"/>
        <v>867.21525000000008</v>
      </c>
      <c r="T29" s="112">
        <f t="shared" si="15"/>
        <v>1130.9512500000001</v>
      </c>
      <c r="U29" s="112">
        <f t="shared" si="16"/>
        <v>11155.666499999999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143</v>
      </c>
      <c r="C30" s="101">
        <v>8.25</v>
      </c>
      <c r="D30" s="53">
        <v>6</v>
      </c>
      <c r="E30" s="53">
        <v>6</v>
      </c>
      <c r="F30" s="53">
        <v>6</v>
      </c>
      <c r="G30" s="53">
        <v>6</v>
      </c>
      <c r="H30" s="53">
        <v>6</v>
      </c>
      <c r="I30" s="53"/>
      <c r="J30" s="53"/>
      <c r="K30" s="26">
        <f t="shared" si="10"/>
        <v>30</v>
      </c>
      <c r="L30" s="54">
        <v>37</v>
      </c>
      <c r="M30" s="54">
        <v>0</v>
      </c>
      <c r="N30" s="21">
        <v>37</v>
      </c>
      <c r="O30" s="22">
        <f t="shared" si="12"/>
        <v>1110</v>
      </c>
      <c r="P30" s="56">
        <v>9.4700000000000006E-2</v>
      </c>
      <c r="Q30" s="56">
        <v>0.1235</v>
      </c>
      <c r="R30" s="112">
        <f t="shared" si="13"/>
        <v>9157.5</v>
      </c>
      <c r="S30" s="112">
        <f t="shared" si="14"/>
        <v>867.21525000000008</v>
      </c>
      <c r="T30" s="112">
        <f t="shared" si="15"/>
        <v>1130.9512500000001</v>
      </c>
      <c r="U30" s="112">
        <f t="shared" si="16"/>
        <v>11155.666499999999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143</v>
      </c>
      <c r="C31" s="101">
        <v>8.25</v>
      </c>
      <c r="D31" s="53">
        <v>6</v>
      </c>
      <c r="E31" s="53">
        <v>6</v>
      </c>
      <c r="F31" s="53">
        <v>6</v>
      </c>
      <c r="G31" s="53">
        <v>6</v>
      </c>
      <c r="H31" s="53">
        <v>6</v>
      </c>
      <c r="I31" s="53"/>
      <c r="J31" s="53"/>
      <c r="K31" s="26">
        <v>25</v>
      </c>
      <c r="L31" s="54">
        <v>37</v>
      </c>
      <c r="M31" s="54">
        <v>0</v>
      </c>
      <c r="N31" s="21">
        <v>37</v>
      </c>
      <c r="O31" s="22">
        <f t="shared" si="12"/>
        <v>925</v>
      </c>
      <c r="P31" s="56">
        <v>9.4700000000000006E-2</v>
      </c>
      <c r="Q31" s="56">
        <v>0.1235</v>
      </c>
      <c r="R31" s="112">
        <f t="shared" si="13"/>
        <v>7631.25</v>
      </c>
      <c r="S31" s="112">
        <f t="shared" si="14"/>
        <v>722.67937500000005</v>
      </c>
      <c r="T31" s="112">
        <f t="shared" si="15"/>
        <v>942.45937500000002</v>
      </c>
      <c r="U31" s="112">
        <f t="shared" si="16"/>
        <v>9296.3887500000001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60</v>
      </c>
      <c r="C32" s="101">
        <v>8.25</v>
      </c>
      <c r="D32" s="53">
        <v>6</v>
      </c>
      <c r="E32" s="53"/>
      <c r="F32" s="53">
        <v>6</v>
      </c>
      <c r="G32" s="53"/>
      <c r="H32" s="53">
        <v>6</v>
      </c>
      <c r="I32" s="53"/>
      <c r="J32" s="53"/>
      <c r="K32" s="26">
        <v>17</v>
      </c>
      <c r="L32" s="54">
        <v>37</v>
      </c>
      <c r="M32" s="54">
        <v>0</v>
      </c>
      <c r="N32" s="21">
        <v>37</v>
      </c>
      <c r="O32" s="22">
        <f t="shared" si="12"/>
        <v>629</v>
      </c>
      <c r="P32" s="56">
        <v>9.4700000000000006E-2</v>
      </c>
      <c r="Q32" s="56">
        <v>0</v>
      </c>
      <c r="R32" s="112">
        <f t="shared" si="13"/>
        <v>5189.25</v>
      </c>
      <c r="S32" s="112">
        <f t="shared" si="14"/>
        <v>491.42197500000003</v>
      </c>
      <c r="T32" s="112">
        <f t="shared" si="15"/>
        <v>0</v>
      </c>
      <c r="U32" s="112">
        <f t="shared" si="16"/>
        <v>5680.6719750000002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60</v>
      </c>
      <c r="C33" s="101">
        <v>8.25</v>
      </c>
      <c r="D33" s="53"/>
      <c r="E33" s="53">
        <v>6</v>
      </c>
      <c r="F33" s="53"/>
      <c r="G33" s="53">
        <v>6</v>
      </c>
      <c r="H33" s="53"/>
      <c r="I33" s="53"/>
      <c r="J33" s="53"/>
      <c r="K33" s="26">
        <v>12</v>
      </c>
      <c r="L33" s="54">
        <v>37</v>
      </c>
      <c r="M33" s="54">
        <v>0</v>
      </c>
      <c r="N33" s="21">
        <v>37</v>
      </c>
      <c r="O33" s="22">
        <f t="shared" si="12"/>
        <v>444</v>
      </c>
      <c r="P33" s="56">
        <v>9.4700000000000006E-2</v>
      </c>
      <c r="Q33" s="56">
        <v>0</v>
      </c>
      <c r="R33" s="112">
        <f t="shared" si="13"/>
        <v>3663</v>
      </c>
      <c r="S33" s="112">
        <f t="shared" si="14"/>
        <v>346.8861</v>
      </c>
      <c r="T33" s="112">
        <f t="shared" si="15"/>
        <v>0</v>
      </c>
      <c r="U33" s="112">
        <f t="shared" si="16"/>
        <v>4009.8861000000002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60</v>
      </c>
      <c r="C34" s="101">
        <v>8.25</v>
      </c>
      <c r="D34" s="53">
        <v>5</v>
      </c>
      <c r="E34" s="53"/>
      <c r="F34" s="53">
        <v>5</v>
      </c>
      <c r="G34" s="53"/>
      <c r="H34" s="53">
        <v>5</v>
      </c>
      <c r="I34" s="53"/>
      <c r="J34" s="53"/>
      <c r="K34" s="26">
        <v>11.5</v>
      </c>
      <c r="L34" s="54">
        <v>37</v>
      </c>
      <c r="M34" s="54">
        <v>0</v>
      </c>
      <c r="N34" s="21">
        <v>37</v>
      </c>
      <c r="O34" s="22">
        <f t="shared" si="12"/>
        <v>425.5</v>
      </c>
      <c r="P34" s="56">
        <v>9.4700000000000006E-2</v>
      </c>
      <c r="Q34" s="56">
        <v>0</v>
      </c>
      <c r="R34" s="112">
        <f t="shared" si="13"/>
        <v>3510.375</v>
      </c>
      <c r="S34" s="112">
        <f t="shared" si="14"/>
        <v>332.43251250000003</v>
      </c>
      <c r="T34" s="112">
        <f t="shared" si="15"/>
        <v>0</v>
      </c>
      <c r="U34" s="112">
        <f t="shared" si="16"/>
        <v>3842.8075125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60</v>
      </c>
      <c r="C35" s="101">
        <v>8.25</v>
      </c>
      <c r="D35" s="53"/>
      <c r="E35" s="53">
        <v>5</v>
      </c>
      <c r="F35" s="53"/>
      <c r="G35" s="53">
        <v>5</v>
      </c>
      <c r="H35" s="53"/>
      <c r="I35" s="53"/>
      <c r="J35" s="53"/>
      <c r="K35" s="26">
        <v>8</v>
      </c>
      <c r="L35" s="54">
        <v>37</v>
      </c>
      <c r="M35" s="54">
        <v>0</v>
      </c>
      <c r="N35" s="21">
        <v>37</v>
      </c>
      <c r="O35" s="22">
        <f t="shared" si="12"/>
        <v>296</v>
      </c>
      <c r="P35" s="56">
        <v>9.4700000000000006E-2</v>
      </c>
      <c r="Q35" s="56">
        <v>0</v>
      </c>
      <c r="R35" s="112">
        <f t="shared" si="13"/>
        <v>2442</v>
      </c>
      <c r="S35" s="112">
        <f t="shared" si="14"/>
        <v>231.25740000000002</v>
      </c>
      <c r="T35" s="112">
        <f t="shared" si="15"/>
        <v>0</v>
      </c>
      <c r="U35" s="112">
        <f t="shared" si="16"/>
        <v>2673.2574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179</v>
      </c>
      <c r="C36" s="101">
        <v>8.25</v>
      </c>
      <c r="D36" s="53">
        <v>6</v>
      </c>
      <c r="E36" s="53">
        <v>6</v>
      </c>
      <c r="F36" s="53">
        <v>6</v>
      </c>
      <c r="G36" s="53">
        <v>6</v>
      </c>
      <c r="H36" s="53">
        <v>6</v>
      </c>
      <c r="I36" s="53"/>
      <c r="J36" s="53"/>
      <c r="K36" s="26">
        <v>25</v>
      </c>
      <c r="L36" s="54">
        <v>37</v>
      </c>
      <c r="M36" s="54">
        <v>0</v>
      </c>
      <c r="N36" s="21">
        <v>37</v>
      </c>
      <c r="O36" s="22">
        <f t="shared" si="12"/>
        <v>925</v>
      </c>
      <c r="P36" s="56">
        <v>9.4700000000000006E-2</v>
      </c>
      <c r="Q36" s="56">
        <v>0</v>
      </c>
      <c r="R36" s="112">
        <f t="shared" si="13"/>
        <v>7631.25</v>
      </c>
      <c r="S36" s="112">
        <f t="shared" si="14"/>
        <v>722.67937500000005</v>
      </c>
      <c r="T36" s="112">
        <f t="shared" si="15"/>
        <v>0</v>
      </c>
      <c r="U36" s="112">
        <f t="shared" si="16"/>
        <v>8353.9293749999997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143</v>
      </c>
      <c r="C37" s="101">
        <v>8.25</v>
      </c>
      <c r="D37" s="53">
        <v>5</v>
      </c>
      <c r="E37" s="53">
        <v>5</v>
      </c>
      <c r="F37" s="53">
        <v>5</v>
      </c>
      <c r="G37" s="53">
        <v>5</v>
      </c>
      <c r="H37" s="53">
        <v>5</v>
      </c>
      <c r="I37" s="53"/>
      <c r="J37" s="53"/>
      <c r="K37" s="26">
        <v>19.5</v>
      </c>
      <c r="L37" s="54">
        <v>37</v>
      </c>
      <c r="M37" s="54">
        <v>0</v>
      </c>
      <c r="N37" s="21">
        <v>37</v>
      </c>
      <c r="O37" s="22">
        <f t="shared" si="12"/>
        <v>721.5</v>
      </c>
      <c r="P37" s="56">
        <v>9.4700000000000006E-2</v>
      </c>
      <c r="Q37" s="56">
        <v>0</v>
      </c>
      <c r="R37" s="112">
        <f t="shared" si="13"/>
        <v>5952.375</v>
      </c>
      <c r="S37" s="112">
        <f t="shared" si="14"/>
        <v>563.68991249999999</v>
      </c>
      <c r="T37" s="112">
        <f t="shared" si="15"/>
        <v>0</v>
      </c>
      <c r="U37" s="112">
        <f t="shared" si="16"/>
        <v>6516.0649125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 t="s">
        <v>143</v>
      </c>
      <c r="C38" s="101">
        <v>8.25</v>
      </c>
      <c r="D38" s="53">
        <v>5</v>
      </c>
      <c r="E38" s="53">
        <v>5</v>
      </c>
      <c r="F38" s="53">
        <v>5</v>
      </c>
      <c r="G38" s="53">
        <v>5</v>
      </c>
      <c r="H38" s="53">
        <v>5</v>
      </c>
      <c r="I38" s="53"/>
      <c r="J38" s="53"/>
      <c r="K38" s="26">
        <v>20</v>
      </c>
      <c r="L38" s="54">
        <v>37</v>
      </c>
      <c r="M38" s="54">
        <v>0</v>
      </c>
      <c r="N38" s="21">
        <v>37</v>
      </c>
      <c r="O38" s="22">
        <f t="shared" si="12"/>
        <v>740</v>
      </c>
      <c r="P38" s="56">
        <v>9.4700000000000006E-2</v>
      </c>
      <c r="Q38" s="56">
        <v>0</v>
      </c>
      <c r="R38" s="112">
        <f t="shared" si="13"/>
        <v>6105</v>
      </c>
      <c r="S38" s="112">
        <f t="shared" si="14"/>
        <v>578.14350000000002</v>
      </c>
      <c r="T38" s="112">
        <f t="shared" si="15"/>
        <v>0</v>
      </c>
      <c r="U38" s="112">
        <f t="shared" si="16"/>
        <v>6683.1435000000001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 t="s">
        <v>143</v>
      </c>
      <c r="C39" s="101">
        <v>8.25</v>
      </c>
      <c r="D39" s="53">
        <v>5</v>
      </c>
      <c r="E39" s="53">
        <v>5</v>
      </c>
      <c r="F39" s="53">
        <v>5</v>
      </c>
      <c r="G39" s="53">
        <v>5</v>
      </c>
      <c r="H39" s="53">
        <v>5</v>
      </c>
      <c r="I39" s="53"/>
      <c r="J39" s="53"/>
      <c r="K39" s="26">
        <v>20</v>
      </c>
      <c r="L39" s="54">
        <v>37</v>
      </c>
      <c r="M39" s="54">
        <v>0</v>
      </c>
      <c r="N39" s="21">
        <v>37</v>
      </c>
      <c r="O39" s="22">
        <f t="shared" si="12"/>
        <v>740</v>
      </c>
      <c r="P39" s="56">
        <v>9.4700000000000006E-2</v>
      </c>
      <c r="Q39" s="56">
        <v>0</v>
      </c>
      <c r="R39" s="112">
        <f t="shared" si="13"/>
        <v>6105</v>
      </c>
      <c r="S39" s="112">
        <f t="shared" si="14"/>
        <v>578.14350000000002</v>
      </c>
      <c r="T39" s="112">
        <f t="shared" si="15"/>
        <v>0</v>
      </c>
      <c r="U39" s="112">
        <f t="shared" si="16"/>
        <v>6683.1435000000001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 t="s">
        <v>135</v>
      </c>
      <c r="C40" s="101">
        <v>9.25</v>
      </c>
      <c r="D40" s="53">
        <v>8</v>
      </c>
      <c r="E40" s="53">
        <v>8</v>
      </c>
      <c r="F40" s="53">
        <v>4</v>
      </c>
      <c r="G40" s="53"/>
      <c r="H40" s="53"/>
      <c r="I40" s="53"/>
      <c r="J40" s="53"/>
      <c r="K40" s="26">
        <f t="shared" si="10"/>
        <v>20</v>
      </c>
      <c r="L40" s="54">
        <v>37</v>
      </c>
      <c r="M40" s="54">
        <v>0</v>
      </c>
      <c r="N40" s="21">
        <v>37</v>
      </c>
      <c r="O40" s="22">
        <f t="shared" si="12"/>
        <v>740</v>
      </c>
      <c r="P40" s="56">
        <v>9.4700000000000006E-2</v>
      </c>
      <c r="Q40" s="56">
        <v>0</v>
      </c>
      <c r="R40" s="112">
        <f t="shared" si="13"/>
        <v>6845</v>
      </c>
      <c r="S40" s="112">
        <f t="shared" si="14"/>
        <v>648.22149999999999</v>
      </c>
      <c r="T40" s="112">
        <f t="shared" si="15"/>
        <v>0</v>
      </c>
      <c r="U40" s="112">
        <f t="shared" si="16"/>
        <v>7493.2214999999997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 t="s">
        <v>135</v>
      </c>
      <c r="C41" s="101">
        <v>9.25</v>
      </c>
      <c r="D41" s="53"/>
      <c r="E41" s="53"/>
      <c r="F41" s="53">
        <v>4</v>
      </c>
      <c r="G41" s="53">
        <v>8</v>
      </c>
      <c r="H41" s="53">
        <v>8</v>
      </c>
      <c r="I41" s="53"/>
      <c r="J41" s="53"/>
      <c r="K41" s="26">
        <f t="shared" si="10"/>
        <v>20</v>
      </c>
      <c r="L41" s="54">
        <v>37</v>
      </c>
      <c r="M41" s="54">
        <v>0</v>
      </c>
      <c r="N41" s="21">
        <v>37</v>
      </c>
      <c r="O41" s="22">
        <f t="shared" si="12"/>
        <v>740</v>
      </c>
      <c r="P41" s="56">
        <v>9.4700000000000006E-2</v>
      </c>
      <c r="Q41" s="56">
        <v>0</v>
      </c>
      <c r="R41" s="112">
        <f t="shared" si="13"/>
        <v>6845</v>
      </c>
      <c r="S41" s="112">
        <f t="shared" si="14"/>
        <v>648.22149999999999</v>
      </c>
      <c r="T41" s="112">
        <f t="shared" si="15"/>
        <v>0</v>
      </c>
      <c r="U41" s="112">
        <f t="shared" si="16"/>
        <v>7493.2214999999997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 t="s">
        <v>61</v>
      </c>
      <c r="C42" s="101">
        <v>12.75</v>
      </c>
      <c r="D42" s="53">
        <v>8</v>
      </c>
      <c r="E42" s="53">
        <v>8</v>
      </c>
      <c r="F42" s="53">
        <v>8</v>
      </c>
      <c r="G42" s="53">
        <v>8</v>
      </c>
      <c r="H42" s="53">
        <v>8</v>
      </c>
      <c r="I42" s="53"/>
      <c r="J42" s="53"/>
      <c r="K42" s="26">
        <f t="shared" si="10"/>
        <v>40</v>
      </c>
      <c r="L42" s="54">
        <v>35</v>
      </c>
      <c r="M42" s="54">
        <v>2</v>
      </c>
      <c r="N42" s="21">
        <v>37</v>
      </c>
      <c r="O42" s="22">
        <f t="shared" si="12"/>
        <v>1480</v>
      </c>
      <c r="P42" s="56">
        <v>9.4700000000000006E-2</v>
      </c>
      <c r="Q42" s="56">
        <v>0.124</v>
      </c>
      <c r="R42" s="112">
        <f t="shared" si="13"/>
        <v>18870</v>
      </c>
      <c r="S42" s="112">
        <f t="shared" si="14"/>
        <v>1786.989</v>
      </c>
      <c r="T42" s="112">
        <f t="shared" si="15"/>
        <v>2339.88</v>
      </c>
      <c r="U42" s="112">
        <f t="shared" si="16"/>
        <v>22996.868999999999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82</v>
      </c>
      <c r="E67" s="62">
        <f t="shared" si="18"/>
        <v>82</v>
      </c>
      <c r="F67" s="62">
        <f t="shared" si="18"/>
        <v>82</v>
      </c>
      <c r="G67" s="62">
        <f t="shared" si="18"/>
        <v>82</v>
      </c>
      <c r="H67" s="62">
        <f t="shared" si="18"/>
        <v>82</v>
      </c>
      <c r="I67" s="62">
        <f t="shared" si="18"/>
        <v>0</v>
      </c>
      <c r="J67" s="62">
        <f t="shared" si="18"/>
        <v>0</v>
      </c>
      <c r="K67" s="62">
        <f t="shared" si="18"/>
        <v>378</v>
      </c>
      <c r="L67" s="62">
        <f t="shared" si="18"/>
        <v>584</v>
      </c>
      <c r="M67" s="62">
        <f t="shared" si="18"/>
        <v>8</v>
      </c>
      <c r="N67" s="62">
        <f t="shared" si="18"/>
        <v>592</v>
      </c>
      <c r="O67" s="62">
        <f t="shared" si="18"/>
        <v>13986</v>
      </c>
      <c r="P67" s="63"/>
      <c r="Q67" s="64"/>
      <c r="R67" s="114">
        <f>SUM(R27:R66)</f>
        <v>135586.5</v>
      </c>
      <c r="S67" s="114">
        <f>SUM(S27:S66)</f>
        <v>12840.04155</v>
      </c>
      <c r="T67" s="114">
        <f>SUM(T27:T66)</f>
        <v>10049.768875000002</v>
      </c>
      <c r="U67" s="114">
        <f>SUM(U27:U66)</f>
        <v>158476.31042500003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>
        <v>6</v>
      </c>
      <c r="E73" s="54"/>
      <c r="F73" s="54">
        <v>6</v>
      </c>
      <c r="G73" s="54"/>
      <c r="H73" s="54">
        <v>6</v>
      </c>
      <c r="I73" s="54"/>
      <c r="J73" s="54"/>
      <c r="K73" s="26">
        <f t="shared" si="19"/>
        <v>18</v>
      </c>
      <c r="L73" s="54">
        <v>25</v>
      </c>
      <c r="M73" s="54"/>
      <c r="N73" s="21">
        <f t="shared" si="20"/>
        <v>25</v>
      </c>
      <c r="O73" s="22">
        <f t="shared" si="21"/>
        <v>450</v>
      </c>
      <c r="P73" s="56">
        <v>9.4E-2</v>
      </c>
      <c r="Q73" s="56">
        <v>0</v>
      </c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106"/>
      <c r="D74" s="54"/>
      <c r="E74" s="54">
        <v>6</v>
      </c>
      <c r="F74" s="54"/>
      <c r="G74" s="54">
        <v>6</v>
      </c>
      <c r="H74" s="54"/>
      <c r="I74" s="54"/>
      <c r="J74" s="54"/>
      <c r="K74" s="26">
        <f t="shared" si="19"/>
        <v>12</v>
      </c>
      <c r="L74" s="54">
        <v>25</v>
      </c>
      <c r="M74" s="54"/>
      <c r="N74" s="21">
        <f t="shared" si="20"/>
        <v>25</v>
      </c>
      <c r="O74" s="22">
        <f t="shared" si="21"/>
        <v>300</v>
      </c>
      <c r="P74" s="56">
        <v>9.4E-2</v>
      </c>
      <c r="Q74" s="56">
        <v>0</v>
      </c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106"/>
      <c r="D75" s="53">
        <v>5</v>
      </c>
      <c r="E75" s="53"/>
      <c r="F75" s="53">
        <v>5</v>
      </c>
      <c r="G75" s="53"/>
      <c r="H75" s="53">
        <v>5</v>
      </c>
      <c r="I75" s="53"/>
      <c r="J75" s="53"/>
      <c r="K75" s="26">
        <f t="shared" si="19"/>
        <v>15</v>
      </c>
      <c r="L75" s="54">
        <v>25</v>
      </c>
      <c r="M75" s="54"/>
      <c r="N75" s="21">
        <f t="shared" si="20"/>
        <v>25</v>
      </c>
      <c r="O75" s="22">
        <f t="shared" si="21"/>
        <v>375</v>
      </c>
      <c r="P75" s="56">
        <v>9.4E-2</v>
      </c>
      <c r="Q75" s="56">
        <v>0</v>
      </c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106"/>
      <c r="D76" s="53"/>
      <c r="E76" s="53">
        <v>5</v>
      </c>
      <c r="F76" s="53"/>
      <c r="G76" s="53">
        <v>5</v>
      </c>
      <c r="H76" s="53"/>
      <c r="I76" s="53"/>
      <c r="J76" s="53"/>
      <c r="K76" s="26">
        <f t="shared" si="19"/>
        <v>10</v>
      </c>
      <c r="L76" s="54">
        <v>25</v>
      </c>
      <c r="M76" s="54"/>
      <c r="N76" s="21">
        <f t="shared" si="20"/>
        <v>25</v>
      </c>
      <c r="O76" s="22">
        <f t="shared" si="21"/>
        <v>250</v>
      </c>
      <c r="P76" s="56">
        <v>9.4E-2</v>
      </c>
      <c r="Q76" s="56">
        <v>0</v>
      </c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106"/>
      <c r="D77" s="53">
        <v>5</v>
      </c>
      <c r="E77" s="53">
        <v>5</v>
      </c>
      <c r="F77" s="53">
        <v>5</v>
      </c>
      <c r="G77" s="53">
        <v>5</v>
      </c>
      <c r="H77" s="53">
        <v>5</v>
      </c>
      <c r="I77" s="53"/>
      <c r="J77" s="53"/>
      <c r="K77" s="26">
        <f t="shared" si="19"/>
        <v>25</v>
      </c>
      <c r="L77" s="54">
        <v>25</v>
      </c>
      <c r="M77" s="54"/>
      <c r="N77" s="21">
        <f t="shared" si="20"/>
        <v>25</v>
      </c>
      <c r="O77" s="22">
        <f t="shared" si="21"/>
        <v>625</v>
      </c>
      <c r="P77" s="56">
        <v>9.4E-2</v>
      </c>
      <c r="Q77" s="56">
        <v>0</v>
      </c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>
        <v>25</v>
      </c>
      <c r="N101" s="21">
        <f t="shared" si="20"/>
        <v>25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16</v>
      </c>
      <c r="E113" s="62">
        <f t="shared" si="27"/>
        <v>16</v>
      </c>
      <c r="F113" s="62">
        <f t="shared" si="27"/>
        <v>16</v>
      </c>
      <c r="G113" s="62">
        <f t="shared" si="27"/>
        <v>16</v>
      </c>
      <c r="H113" s="62">
        <f t="shared" si="27"/>
        <v>16</v>
      </c>
      <c r="I113" s="62">
        <f t="shared" si="27"/>
        <v>0</v>
      </c>
      <c r="J113" s="62">
        <f t="shared" si="27"/>
        <v>0</v>
      </c>
      <c r="K113" s="62">
        <f t="shared" si="27"/>
        <v>80</v>
      </c>
      <c r="L113" s="62">
        <f t="shared" si="27"/>
        <v>125</v>
      </c>
      <c r="M113" s="62">
        <f t="shared" si="27"/>
        <v>25</v>
      </c>
      <c r="N113" s="62">
        <f t="shared" si="27"/>
        <v>150</v>
      </c>
      <c r="O113" s="62">
        <f t="shared" si="27"/>
        <v>2000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106</v>
      </c>
      <c r="E115" s="62">
        <f t="shared" ref="E115:O115" si="28">E113+E67+E20</f>
        <v>106</v>
      </c>
      <c r="F115" s="62">
        <f t="shared" si="28"/>
        <v>106</v>
      </c>
      <c r="G115" s="62">
        <f t="shared" si="28"/>
        <v>106</v>
      </c>
      <c r="H115" s="62">
        <f t="shared" si="28"/>
        <v>106</v>
      </c>
      <c r="I115" s="62">
        <f t="shared" si="28"/>
        <v>0</v>
      </c>
      <c r="J115" s="62">
        <f t="shared" si="28"/>
        <v>0</v>
      </c>
      <c r="K115" s="62">
        <f t="shared" si="28"/>
        <v>498</v>
      </c>
      <c r="L115" s="62">
        <f t="shared" si="28"/>
        <v>755</v>
      </c>
      <c r="M115" s="62">
        <f t="shared" si="28"/>
        <v>39</v>
      </c>
      <c r="N115" s="62">
        <f t="shared" si="28"/>
        <v>794</v>
      </c>
      <c r="O115" s="62">
        <f t="shared" si="28"/>
        <v>18066</v>
      </c>
      <c r="P115" s="63"/>
      <c r="Q115" s="64"/>
      <c r="R115" s="114">
        <f t="shared" ref="R115:U115" si="29">R113+R67+R20</f>
        <v>199315.5</v>
      </c>
      <c r="S115" s="114">
        <f t="shared" si="29"/>
        <v>18830.56755</v>
      </c>
      <c r="T115" s="114">
        <f t="shared" si="29"/>
        <v>18015.893875000002</v>
      </c>
      <c r="U115" s="114">
        <f t="shared" si="29"/>
        <v>236161.96142500004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59999389629810485"/>
    <pageSetUpPr fitToPage="1"/>
  </sheetPr>
  <dimension ref="A1:AB578"/>
  <sheetViews>
    <sheetView topLeftCell="D107" zoomScaleNormal="100" workbookViewId="0" xr3:uid="{96AA9D09-0E06-52DD-9EE1-B522AFA11096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197</v>
      </c>
      <c r="K2" s="7"/>
      <c r="L2" s="8"/>
      <c r="M2" s="8"/>
      <c r="N2" s="8"/>
      <c r="P2" s="3"/>
      <c r="Q2" s="39" t="s">
        <v>4</v>
      </c>
      <c r="S2" s="69" t="s">
        <v>198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198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194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199</v>
      </c>
      <c r="C5" s="5"/>
      <c r="P5" s="3"/>
      <c r="Q5" s="39" t="s">
        <v>13</v>
      </c>
      <c r="R5" s="1"/>
      <c r="S5" s="69" t="s">
        <v>194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57</v>
      </c>
      <c r="C27" s="101">
        <v>8.25</v>
      </c>
      <c r="D27" s="54">
        <v>6</v>
      </c>
      <c r="E27" s="54">
        <v>6</v>
      </c>
      <c r="F27" s="54">
        <v>6</v>
      </c>
      <c r="G27" s="54">
        <v>6</v>
      </c>
      <c r="H27" s="54">
        <v>6</v>
      </c>
      <c r="I27" s="54"/>
      <c r="J27" s="54"/>
      <c r="K27" s="26">
        <f t="shared" si="10"/>
        <v>30</v>
      </c>
      <c r="L27" s="54">
        <v>32</v>
      </c>
      <c r="M27" s="54"/>
      <c r="N27" s="21">
        <f t="shared" si="11"/>
        <v>32</v>
      </c>
      <c r="O27" s="22">
        <f t="shared" si="12"/>
        <v>960</v>
      </c>
      <c r="P27" s="56">
        <v>9.4E-2</v>
      </c>
      <c r="Q27" s="56">
        <v>0.124</v>
      </c>
      <c r="R27" s="112">
        <f t="shared" si="13"/>
        <v>7920</v>
      </c>
      <c r="S27" s="112">
        <f t="shared" si="14"/>
        <v>744.48</v>
      </c>
      <c r="T27" s="112">
        <f t="shared" si="15"/>
        <v>982.08</v>
      </c>
      <c r="U27" s="112">
        <f t="shared" si="16"/>
        <v>9646.56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200</v>
      </c>
      <c r="C28" s="101">
        <v>9</v>
      </c>
      <c r="D28" s="54">
        <v>4</v>
      </c>
      <c r="E28" s="54">
        <v>4</v>
      </c>
      <c r="F28" s="54">
        <v>4</v>
      </c>
      <c r="G28" s="54">
        <v>4</v>
      </c>
      <c r="H28" s="54">
        <v>4</v>
      </c>
      <c r="I28" s="54"/>
      <c r="J28" s="54"/>
      <c r="K28" s="26">
        <f t="shared" si="10"/>
        <v>20</v>
      </c>
      <c r="L28" s="54">
        <v>32</v>
      </c>
      <c r="M28" s="54"/>
      <c r="N28" s="21">
        <f t="shared" si="11"/>
        <v>32</v>
      </c>
      <c r="O28" s="22">
        <f t="shared" si="12"/>
        <v>640</v>
      </c>
      <c r="P28" s="56">
        <v>9.4E-2</v>
      </c>
      <c r="Q28" s="56"/>
      <c r="R28" s="112">
        <f t="shared" si="13"/>
        <v>5760</v>
      </c>
      <c r="S28" s="112">
        <f t="shared" si="14"/>
        <v>541.44000000000005</v>
      </c>
      <c r="T28" s="112">
        <f t="shared" si="15"/>
        <v>0</v>
      </c>
      <c r="U28" s="112">
        <f t="shared" si="16"/>
        <v>6301.4400000000005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10</v>
      </c>
      <c r="E67" s="62">
        <f t="shared" si="18"/>
        <v>10</v>
      </c>
      <c r="F67" s="62">
        <f t="shared" si="18"/>
        <v>10</v>
      </c>
      <c r="G67" s="62">
        <f t="shared" si="18"/>
        <v>10</v>
      </c>
      <c r="H67" s="62">
        <f t="shared" si="18"/>
        <v>10</v>
      </c>
      <c r="I67" s="62">
        <f t="shared" si="18"/>
        <v>0</v>
      </c>
      <c r="J67" s="62">
        <f t="shared" si="18"/>
        <v>0</v>
      </c>
      <c r="K67" s="62">
        <f t="shared" si="18"/>
        <v>50</v>
      </c>
      <c r="L67" s="62">
        <f t="shared" si="18"/>
        <v>64</v>
      </c>
      <c r="M67" s="62">
        <f t="shared" si="18"/>
        <v>0</v>
      </c>
      <c r="N67" s="62">
        <f t="shared" si="18"/>
        <v>64</v>
      </c>
      <c r="O67" s="62">
        <f t="shared" si="18"/>
        <v>1600</v>
      </c>
      <c r="P67" s="63"/>
      <c r="Q67" s="64"/>
      <c r="R67" s="114">
        <f>SUM(R27:R66)</f>
        <v>13680</v>
      </c>
      <c r="S67" s="114">
        <f>SUM(S27:S66)</f>
        <v>1285.92</v>
      </c>
      <c r="T67" s="114">
        <f>SUM(T27:T66)</f>
        <v>982.08</v>
      </c>
      <c r="U67" s="114">
        <f>SUM(U27:U66)</f>
        <v>15948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10</v>
      </c>
      <c r="E115" s="62">
        <f t="shared" ref="E115:O115" si="28">E113+E67+E20</f>
        <v>10</v>
      </c>
      <c r="F115" s="62">
        <f t="shared" si="28"/>
        <v>10</v>
      </c>
      <c r="G115" s="62">
        <f t="shared" si="28"/>
        <v>10</v>
      </c>
      <c r="H115" s="62">
        <f t="shared" si="28"/>
        <v>10</v>
      </c>
      <c r="I115" s="62">
        <f t="shared" si="28"/>
        <v>0</v>
      </c>
      <c r="J115" s="62">
        <f t="shared" si="28"/>
        <v>0</v>
      </c>
      <c r="K115" s="62">
        <f t="shared" si="28"/>
        <v>50</v>
      </c>
      <c r="L115" s="62">
        <f t="shared" si="28"/>
        <v>64</v>
      </c>
      <c r="M115" s="62">
        <f t="shared" si="28"/>
        <v>0</v>
      </c>
      <c r="N115" s="62">
        <f t="shared" si="28"/>
        <v>64</v>
      </c>
      <c r="O115" s="62">
        <f t="shared" si="28"/>
        <v>1600</v>
      </c>
      <c r="P115" s="63"/>
      <c r="Q115" s="64"/>
      <c r="R115" s="114">
        <f t="shared" ref="R115:U115" si="29">R113+R67+R20</f>
        <v>13680</v>
      </c>
      <c r="S115" s="114">
        <f t="shared" si="29"/>
        <v>1285.92</v>
      </c>
      <c r="T115" s="114">
        <f t="shared" si="29"/>
        <v>982.08</v>
      </c>
      <c r="U115" s="114">
        <f t="shared" si="29"/>
        <v>15948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59999389629810485"/>
    <pageSetUpPr fitToPage="1"/>
  </sheetPr>
  <dimension ref="A1:AB578"/>
  <sheetViews>
    <sheetView topLeftCell="I1" zoomScaleNormal="100" workbookViewId="0" xr3:uid="{2C1BA805-FFAE-53D9-94C0-3D95D45B0C9C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6.8554687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201</v>
      </c>
      <c r="K2" s="7"/>
      <c r="L2" s="8"/>
      <c r="M2" s="8"/>
      <c r="N2" s="8"/>
      <c r="P2" s="3"/>
      <c r="Q2" s="39" t="s">
        <v>4</v>
      </c>
      <c r="S2" s="137" t="s">
        <v>153</v>
      </c>
      <c r="T2" s="135" t="s">
        <v>202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7" t="s">
        <v>153</v>
      </c>
      <c r="T3" s="135" t="s">
        <v>202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 thickBot="1">
      <c r="A5" s="3" t="s">
        <v>11</v>
      </c>
      <c r="B5" s="38"/>
      <c r="C5" s="5"/>
      <c r="P5" s="3"/>
      <c r="Q5" s="39" t="s">
        <v>13</v>
      </c>
      <c r="R5" s="1"/>
      <c r="S5" s="136" t="s">
        <v>203</v>
      </c>
      <c r="T5" s="136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59999389629810485"/>
    <pageSetUpPr fitToPage="1"/>
  </sheetPr>
  <dimension ref="A1:AB578"/>
  <sheetViews>
    <sheetView zoomScaleNormal="100" workbookViewId="0" xr3:uid="{94BC7849-1D55-59FD-A4A3-F33B65D9F6CB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4.140625" style="4" customWidth="1"/>
    <col min="20" max="20" width="15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204</v>
      </c>
      <c r="K2" s="7"/>
      <c r="L2" s="8"/>
      <c r="M2" s="8"/>
      <c r="N2" s="8"/>
      <c r="P2" s="3"/>
      <c r="Q2" s="39" t="s">
        <v>4</v>
      </c>
      <c r="S2" s="139" t="s">
        <v>205</v>
      </c>
      <c r="T2" s="140" t="s">
        <v>206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9" t="s">
        <v>205</v>
      </c>
      <c r="T3" s="140" t="s">
        <v>206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79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  <pageSetUpPr fitToPage="1"/>
  </sheetPr>
  <dimension ref="A1:AB578"/>
  <sheetViews>
    <sheetView topLeftCell="G1" zoomScaleNormal="100" workbookViewId="0" xr3:uid="{F4A53677-9E12-59C4-BAB1-211CDE2C826E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3.140625" style="4" customWidth="1"/>
    <col min="19" max="19" width="15.42578125" style="4" customWidth="1"/>
    <col min="20" max="20" width="13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207</v>
      </c>
      <c r="K2" s="7"/>
      <c r="L2" s="8"/>
      <c r="M2" s="8"/>
      <c r="N2" s="8"/>
      <c r="P2" s="3"/>
      <c r="Q2" s="39" t="s">
        <v>4</v>
      </c>
      <c r="S2" s="137" t="s">
        <v>208</v>
      </c>
      <c r="T2" s="137" t="s">
        <v>202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7" t="s">
        <v>208</v>
      </c>
      <c r="T3" s="137" t="s">
        <v>202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39" t="s">
        <v>209</v>
      </c>
      <c r="T4" s="140" t="s">
        <v>210</v>
      </c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38" t="s">
        <v>211</v>
      </c>
      <c r="T5" s="138" t="s">
        <v>212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  <pageSetUpPr fitToPage="1"/>
  </sheetPr>
  <dimension ref="A1:AB578"/>
  <sheetViews>
    <sheetView topLeftCell="B1" zoomScaleNormal="100" workbookViewId="0" xr3:uid="{23B2C380-326F-580B-8990-D38B2516F165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4.85546875" style="4" customWidth="1"/>
    <col min="19" max="19" width="14.570312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213</v>
      </c>
      <c r="K2" s="7"/>
      <c r="L2" s="8"/>
      <c r="M2" s="8"/>
      <c r="N2" s="8"/>
      <c r="P2" s="3"/>
      <c r="Q2" s="39" t="s">
        <v>4</v>
      </c>
      <c r="S2" s="69" t="s">
        <v>214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214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37" t="s">
        <v>215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37" t="s">
        <v>215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87</v>
      </c>
      <c r="C27" s="101">
        <v>10</v>
      </c>
      <c r="D27" s="129">
        <v>8</v>
      </c>
      <c r="E27" s="129">
        <v>8</v>
      </c>
      <c r="F27" s="129">
        <v>8</v>
      </c>
      <c r="G27" s="129">
        <v>8</v>
      </c>
      <c r="H27" s="129">
        <v>6</v>
      </c>
      <c r="I27" s="129"/>
      <c r="J27" s="54"/>
      <c r="K27" s="26">
        <f t="shared" si="10"/>
        <v>38</v>
      </c>
      <c r="L27" s="54">
        <v>44</v>
      </c>
      <c r="M27" s="54">
        <v>3</v>
      </c>
      <c r="N27" s="21">
        <f t="shared" si="11"/>
        <v>47</v>
      </c>
      <c r="O27" s="22">
        <f t="shared" si="12"/>
        <v>1786</v>
      </c>
      <c r="P27" s="56">
        <v>9.4E-2</v>
      </c>
      <c r="Q27" s="56"/>
      <c r="R27" s="112">
        <f t="shared" si="13"/>
        <v>17860</v>
      </c>
      <c r="S27" s="112">
        <f t="shared" si="14"/>
        <v>1678.84</v>
      </c>
      <c r="T27" s="112">
        <f t="shared" si="15"/>
        <v>0</v>
      </c>
      <c r="U27" s="112">
        <f t="shared" si="16"/>
        <v>19538.84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87</v>
      </c>
      <c r="C28" s="101">
        <v>15</v>
      </c>
      <c r="D28" s="129">
        <v>8.5</v>
      </c>
      <c r="E28" s="129">
        <v>9</v>
      </c>
      <c r="F28" s="129">
        <v>8.5</v>
      </c>
      <c r="G28" s="129">
        <v>9</v>
      </c>
      <c r="H28" s="129">
        <v>5</v>
      </c>
      <c r="I28" s="129"/>
      <c r="J28" s="54"/>
      <c r="K28" s="26">
        <f t="shared" si="10"/>
        <v>40</v>
      </c>
      <c r="L28" s="54">
        <v>44</v>
      </c>
      <c r="M28" s="54">
        <v>3</v>
      </c>
      <c r="N28" s="21">
        <f t="shared" si="11"/>
        <v>47</v>
      </c>
      <c r="O28" s="22">
        <f t="shared" si="12"/>
        <v>1880</v>
      </c>
      <c r="P28" s="56">
        <v>9.4E-2</v>
      </c>
      <c r="Q28" s="56"/>
      <c r="R28" s="112">
        <f t="shared" si="13"/>
        <v>28200</v>
      </c>
      <c r="S28" s="112">
        <f t="shared" si="14"/>
        <v>2650.8</v>
      </c>
      <c r="T28" s="112">
        <f t="shared" si="15"/>
        <v>0</v>
      </c>
      <c r="U28" s="112">
        <f t="shared" si="16"/>
        <v>30850.799999999999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87</v>
      </c>
      <c r="C29" s="101">
        <v>10</v>
      </c>
      <c r="D29" s="129">
        <v>8</v>
      </c>
      <c r="E29" s="129">
        <v>8</v>
      </c>
      <c r="F29" s="129">
        <v>8</v>
      </c>
      <c r="G29" s="129">
        <v>8</v>
      </c>
      <c r="H29" s="129"/>
      <c r="I29" s="129">
        <v>8</v>
      </c>
      <c r="J29" s="53"/>
      <c r="K29" s="26">
        <f t="shared" si="10"/>
        <v>40</v>
      </c>
      <c r="L29" s="54">
        <v>44</v>
      </c>
      <c r="M29" s="54">
        <v>3</v>
      </c>
      <c r="N29" s="21">
        <f t="shared" si="11"/>
        <v>47</v>
      </c>
      <c r="O29" s="22">
        <f t="shared" si="12"/>
        <v>1880</v>
      </c>
      <c r="P29" s="56">
        <v>9.4E-2</v>
      </c>
      <c r="Q29" s="56"/>
      <c r="R29" s="112">
        <f t="shared" si="13"/>
        <v>18800</v>
      </c>
      <c r="S29" s="112">
        <f t="shared" si="14"/>
        <v>1767.2</v>
      </c>
      <c r="T29" s="112">
        <f t="shared" si="15"/>
        <v>0</v>
      </c>
      <c r="U29" s="112">
        <f t="shared" si="16"/>
        <v>20567.2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87</v>
      </c>
      <c r="C30" s="101">
        <v>8.33</v>
      </c>
      <c r="D30" s="129">
        <v>6.5</v>
      </c>
      <c r="E30" s="129">
        <v>6.5</v>
      </c>
      <c r="F30" s="129">
        <v>6.5</v>
      </c>
      <c r="G30" s="129">
        <v>6.75</v>
      </c>
      <c r="H30" s="129"/>
      <c r="I30" s="129"/>
      <c r="J30" s="53"/>
      <c r="K30" s="26">
        <f t="shared" si="10"/>
        <v>26.25</v>
      </c>
      <c r="L30" s="54">
        <v>44</v>
      </c>
      <c r="M30" s="54">
        <v>3</v>
      </c>
      <c r="N30" s="21">
        <f t="shared" si="11"/>
        <v>47</v>
      </c>
      <c r="O30" s="22">
        <f t="shared" si="12"/>
        <v>1233.75</v>
      </c>
      <c r="P30" s="56">
        <v>9.4E-2</v>
      </c>
      <c r="Q30" s="56"/>
      <c r="R30" s="112">
        <f t="shared" si="13"/>
        <v>10277.137500000001</v>
      </c>
      <c r="S30" s="112">
        <f t="shared" si="14"/>
        <v>966.05092500000012</v>
      </c>
      <c r="T30" s="112">
        <f t="shared" si="15"/>
        <v>0</v>
      </c>
      <c r="U30" s="112">
        <f t="shared" si="16"/>
        <v>11243.188425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87</v>
      </c>
      <c r="C31" s="101">
        <v>8.85</v>
      </c>
      <c r="D31" s="129">
        <v>8</v>
      </c>
      <c r="E31" s="129">
        <v>7</v>
      </c>
      <c r="F31" s="129">
        <v>6.5</v>
      </c>
      <c r="G31" s="129">
        <v>7</v>
      </c>
      <c r="H31" s="129"/>
      <c r="I31" s="129">
        <v>8</v>
      </c>
      <c r="J31" s="53"/>
      <c r="K31" s="26">
        <f t="shared" si="10"/>
        <v>36.5</v>
      </c>
      <c r="L31" s="54">
        <v>44</v>
      </c>
      <c r="M31" s="54">
        <v>3</v>
      </c>
      <c r="N31" s="21">
        <f t="shared" si="11"/>
        <v>47</v>
      </c>
      <c r="O31" s="22">
        <f t="shared" si="12"/>
        <v>1715.5</v>
      </c>
      <c r="P31" s="56">
        <v>9.4E-2</v>
      </c>
      <c r="Q31" s="56"/>
      <c r="R31" s="112">
        <f t="shared" si="13"/>
        <v>15182.174999999999</v>
      </c>
      <c r="S31" s="112">
        <f t="shared" si="14"/>
        <v>1427.12445</v>
      </c>
      <c r="T31" s="112">
        <f t="shared" si="15"/>
        <v>0</v>
      </c>
      <c r="U31" s="112">
        <f t="shared" si="16"/>
        <v>16609.299449999999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87</v>
      </c>
      <c r="C32" s="101">
        <v>9.0500000000000007</v>
      </c>
      <c r="D32" s="129">
        <v>7.5</v>
      </c>
      <c r="E32" s="129">
        <v>7.5</v>
      </c>
      <c r="F32" s="129">
        <v>7.5</v>
      </c>
      <c r="G32" s="129">
        <v>7.5</v>
      </c>
      <c r="H32" s="129">
        <v>7</v>
      </c>
      <c r="I32" s="129"/>
      <c r="J32" s="53"/>
      <c r="K32" s="26">
        <f t="shared" si="10"/>
        <v>37</v>
      </c>
      <c r="L32" s="54">
        <v>44</v>
      </c>
      <c r="M32" s="54">
        <v>3</v>
      </c>
      <c r="N32" s="21">
        <f t="shared" si="11"/>
        <v>47</v>
      </c>
      <c r="O32" s="22">
        <f t="shared" si="12"/>
        <v>1739</v>
      </c>
      <c r="P32" s="56">
        <v>9.4E-2</v>
      </c>
      <c r="Q32" s="56">
        <v>0.124</v>
      </c>
      <c r="R32" s="112">
        <f t="shared" si="13"/>
        <v>15737.95</v>
      </c>
      <c r="S32" s="112">
        <f t="shared" si="14"/>
        <v>1479.3673000000001</v>
      </c>
      <c r="T32" s="112">
        <f t="shared" si="15"/>
        <v>1951.5058000000001</v>
      </c>
      <c r="U32" s="112">
        <f t="shared" si="16"/>
        <v>19168.823100000001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216</v>
      </c>
      <c r="C33" s="101">
        <v>16.649999999999999</v>
      </c>
      <c r="D33" s="129">
        <v>8</v>
      </c>
      <c r="E33" s="129">
        <v>8</v>
      </c>
      <c r="F33" s="129">
        <v>8</v>
      </c>
      <c r="G33" s="129">
        <v>8</v>
      </c>
      <c r="H33" s="129">
        <v>8</v>
      </c>
      <c r="I33" s="129"/>
      <c r="J33" s="129"/>
      <c r="K33" s="26">
        <f t="shared" si="10"/>
        <v>40</v>
      </c>
      <c r="L33" s="54">
        <v>44</v>
      </c>
      <c r="M33" s="54">
        <v>5</v>
      </c>
      <c r="N33" s="21">
        <f t="shared" si="11"/>
        <v>49</v>
      </c>
      <c r="O33" s="22">
        <f t="shared" si="12"/>
        <v>1960</v>
      </c>
      <c r="P33" s="56">
        <v>9.4E-2</v>
      </c>
      <c r="Q33" s="56">
        <v>0.124</v>
      </c>
      <c r="R33" s="112">
        <f t="shared" si="13"/>
        <v>32633.999999999996</v>
      </c>
      <c r="S33" s="112">
        <f t="shared" si="14"/>
        <v>3067.5959999999995</v>
      </c>
      <c r="T33" s="112">
        <f t="shared" si="15"/>
        <v>4046.6159999999995</v>
      </c>
      <c r="U33" s="112">
        <f t="shared" si="16"/>
        <v>39748.212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86</v>
      </c>
      <c r="C34" s="101">
        <v>10.5</v>
      </c>
      <c r="D34" s="53">
        <v>8</v>
      </c>
      <c r="E34" s="53">
        <v>8</v>
      </c>
      <c r="F34" s="53">
        <v>8</v>
      </c>
      <c r="G34" s="53">
        <v>8</v>
      </c>
      <c r="H34" s="53">
        <v>8</v>
      </c>
      <c r="I34" s="53"/>
      <c r="J34" s="53"/>
      <c r="K34" s="26">
        <f t="shared" si="10"/>
        <v>40</v>
      </c>
      <c r="L34" s="54">
        <v>44</v>
      </c>
      <c r="M34" s="54">
        <v>3</v>
      </c>
      <c r="N34" s="21">
        <f t="shared" si="11"/>
        <v>47</v>
      </c>
      <c r="O34" s="22">
        <f t="shared" si="12"/>
        <v>1880</v>
      </c>
      <c r="P34" s="56">
        <v>9.4E-2</v>
      </c>
      <c r="Q34" s="56">
        <v>0.124</v>
      </c>
      <c r="R34" s="112">
        <f t="shared" si="13"/>
        <v>19740</v>
      </c>
      <c r="S34" s="112">
        <f t="shared" si="14"/>
        <v>1855.56</v>
      </c>
      <c r="T34" s="112">
        <f t="shared" si="15"/>
        <v>2447.7599999999998</v>
      </c>
      <c r="U34" s="112">
        <f t="shared" si="16"/>
        <v>24043.32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86</v>
      </c>
      <c r="C35" s="101">
        <v>10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/>
      <c r="J35" s="53"/>
      <c r="K35" s="26">
        <f t="shared" si="10"/>
        <v>40</v>
      </c>
      <c r="L35" s="54">
        <v>44</v>
      </c>
      <c r="M35" s="54">
        <v>3</v>
      </c>
      <c r="N35" s="21">
        <f t="shared" si="11"/>
        <v>47</v>
      </c>
      <c r="O35" s="22">
        <f t="shared" si="12"/>
        <v>1880</v>
      </c>
      <c r="P35" s="56">
        <v>9.4E-2</v>
      </c>
      <c r="Q35" s="56">
        <v>0.124</v>
      </c>
      <c r="R35" s="112">
        <f t="shared" si="13"/>
        <v>18800</v>
      </c>
      <c r="S35" s="112">
        <f t="shared" si="14"/>
        <v>1767.2</v>
      </c>
      <c r="T35" s="112">
        <f t="shared" si="15"/>
        <v>2331.1999999999998</v>
      </c>
      <c r="U35" s="112">
        <f t="shared" si="16"/>
        <v>22898.400000000001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73</v>
      </c>
      <c r="C36" s="101">
        <v>15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0"/>
        <v>40</v>
      </c>
      <c r="L36" s="54">
        <v>44</v>
      </c>
      <c r="M36" s="54">
        <v>3</v>
      </c>
      <c r="N36" s="21">
        <f t="shared" si="11"/>
        <v>47</v>
      </c>
      <c r="O36" s="22">
        <f t="shared" si="12"/>
        <v>1880</v>
      </c>
      <c r="P36" s="56">
        <v>9.4E-2</v>
      </c>
      <c r="Q36" s="56">
        <v>0.124</v>
      </c>
      <c r="R36" s="112">
        <f t="shared" si="13"/>
        <v>28200</v>
      </c>
      <c r="S36" s="112">
        <f t="shared" si="14"/>
        <v>2650.8</v>
      </c>
      <c r="T36" s="112">
        <f t="shared" si="15"/>
        <v>3496.8</v>
      </c>
      <c r="U36" s="112">
        <f t="shared" si="16"/>
        <v>34347.599999999999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78.5</v>
      </c>
      <c r="E67" s="62">
        <f t="shared" si="18"/>
        <v>78</v>
      </c>
      <c r="F67" s="62">
        <f t="shared" si="18"/>
        <v>77</v>
      </c>
      <c r="G67" s="62">
        <f t="shared" si="18"/>
        <v>78.25</v>
      </c>
      <c r="H67" s="62">
        <f t="shared" si="18"/>
        <v>50</v>
      </c>
      <c r="I67" s="62">
        <f t="shared" si="18"/>
        <v>16</v>
      </c>
      <c r="J67" s="62">
        <f t="shared" si="18"/>
        <v>0</v>
      </c>
      <c r="K67" s="62">
        <f t="shared" si="18"/>
        <v>377.75</v>
      </c>
      <c r="L67" s="62">
        <f t="shared" si="18"/>
        <v>440</v>
      </c>
      <c r="M67" s="62">
        <f t="shared" si="18"/>
        <v>32</v>
      </c>
      <c r="N67" s="62">
        <f t="shared" si="18"/>
        <v>472</v>
      </c>
      <c r="O67" s="62">
        <f t="shared" si="18"/>
        <v>17834.25</v>
      </c>
      <c r="P67" s="63"/>
      <c r="Q67" s="64"/>
      <c r="R67" s="114">
        <f>SUM(R27:R66)</f>
        <v>205431.26249999998</v>
      </c>
      <c r="S67" s="114">
        <f>SUM(S27:S66)</f>
        <v>19310.538675</v>
      </c>
      <c r="T67" s="114">
        <f>SUM(T27:T66)</f>
        <v>14273.881799999999</v>
      </c>
      <c r="U67" s="114">
        <f>SUM(U27:U66)</f>
        <v>239015.682975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30"/>
      <c r="D73" s="129"/>
      <c r="E73" s="129"/>
      <c r="F73" s="129"/>
      <c r="G73" s="129"/>
      <c r="H73" s="129"/>
      <c r="I73" s="129"/>
      <c r="J73" s="129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>
        <v>9.4E-2</v>
      </c>
      <c r="Q73" s="56">
        <v>0.124</v>
      </c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131"/>
      <c r="D74" s="129"/>
      <c r="E74" s="129"/>
      <c r="F74" s="129"/>
      <c r="G74" s="129"/>
      <c r="H74" s="129"/>
      <c r="I74" s="129"/>
      <c r="J74" s="129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>
        <v>9.4E-2</v>
      </c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132"/>
      <c r="D75" s="129"/>
      <c r="E75" s="129"/>
      <c r="F75" s="129"/>
      <c r="G75" s="129"/>
      <c r="H75" s="129"/>
      <c r="I75" s="129"/>
      <c r="J75" s="129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>
        <v>9.4E-2</v>
      </c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133"/>
      <c r="D76" s="129"/>
      <c r="E76" s="129"/>
      <c r="F76" s="129"/>
      <c r="G76" s="129"/>
      <c r="H76" s="129"/>
      <c r="I76" s="129"/>
      <c r="J76" s="129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>
        <v>9.4E-2</v>
      </c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78.5</v>
      </c>
      <c r="E115" s="62">
        <f t="shared" ref="E115:O115" si="28">E113+E67+E20</f>
        <v>78</v>
      </c>
      <c r="F115" s="62">
        <f t="shared" si="28"/>
        <v>77</v>
      </c>
      <c r="G115" s="62">
        <f t="shared" si="28"/>
        <v>78.25</v>
      </c>
      <c r="H115" s="62">
        <f t="shared" si="28"/>
        <v>50</v>
      </c>
      <c r="I115" s="62">
        <f t="shared" si="28"/>
        <v>16</v>
      </c>
      <c r="J115" s="62">
        <f t="shared" si="28"/>
        <v>0</v>
      </c>
      <c r="K115" s="62">
        <f t="shared" si="28"/>
        <v>377.75</v>
      </c>
      <c r="L115" s="62">
        <f t="shared" si="28"/>
        <v>440</v>
      </c>
      <c r="M115" s="62">
        <f t="shared" si="28"/>
        <v>32</v>
      </c>
      <c r="N115" s="62">
        <f t="shared" si="28"/>
        <v>472</v>
      </c>
      <c r="O115" s="62">
        <f t="shared" si="28"/>
        <v>17834.25</v>
      </c>
      <c r="P115" s="63"/>
      <c r="Q115" s="64"/>
      <c r="R115" s="114">
        <f t="shared" ref="R115:U115" si="29">R113+R67+R20</f>
        <v>205431.26249999998</v>
      </c>
      <c r="S115" s="114">
        <f t="shared" si="29"/>
        <v>19310.538675</v>
      </c>
      <c r="T115" s="114">
        <f t="shared" si="29"/>
        <v>14273.881799999999</v>
      </c>
      <c r="U115" s="114">
        <f t="shared" si="29"/>
        <v>239015.682975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  <pageSetUpPr fitToPage="1"/>
  </sheetPr>
  <dimension ref="A1:AB578"/>
  <sheetViews>
    <sheetView topLeftCell="B1" zoomScaleNormal="100" workbookViewId="0" xr3:uid="{EE242A16-C6B8-5192-B120-522BC795EE76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5.140625" style="4" customWidth="1"/>
    <col min="19" max="19" width="15.570312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217</v>
      </c>
      <c r="K2" s="7"/>
      <c r="L2" s="8"/>
      <c r="M2" s="8"/>
      <c r="N2" s="8"/>
      <c r="P2" s="3"/>
      <c r="Q2" s="39" t="s">
        <v>4</v>
      </c>
      <c r="S2" s="143" t="s">
        <v>218</v>
      </c>
      <c r="T2" s="143" t="s">
        <v>156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43" t="s">
        <v>218</v>
      </c>
      <c r="T3" s="143" t="s">
        <v>156</v>
      </c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43" t="s">
        <v>219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43" t="s">
        <v>219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220</v>
      </c>
      <c r="C14" s="103">
        <v>69986</v>
      </c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69986</v>
      </c>
      <c r="S14" s="112">
        <f t="shared" si="3"/>
        <v>0</v>
      </c>
      <c r="T14" s="112">
        <f t="shared" si="4"/>
        <v>0</v>
      </c>
      <c r="U14" s="112">
        <f t="shared" si="5"/>
        <v>69986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69986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69986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16.32</v>
      </c>
      <c r="D27" s="129">
        <v>8</v>
      </c>
      <c r="E27" s="129">
        <v>8</v>
      </c>
      <c r="F27" s="129">
        <v>8</v>
      </c>
      <c r="G27" s="129">
        <v>8</v>
      </c>
      <c r="H27" s="129">
        <v>8</v>
      </c>
      <c r="I27" s="129"/>
      <c r="J27" s="129"/>
      <c r="K27" s="26">
        <v>39</v>
      </c>
      <c r="L27" s="54">
        <v>47</v>
      </c>
      <c r="M27" s="54">
        <v>3</v>
      </c>
      <c r="N27" s="21">
        <f t="shared" si="11"/>
        <v>50</v>
      </c>
      <c r="O27" s="22">
        <f t="shared" si="12"/>
        <v>1950</v>
      </c>
      <c r="P27" s="56">
        <v>9.4E-2</v>
      </c>
      <c r="Q27" s="56">
        <v>0.124</v>
      </c>
      <c r="R27" s="112">
        <f t="shared" si="13"/>
        <v>31824</v>
      </c>
      <c r="S27" s="112">
        <f t="shared" si="14"/>
        <v>2991.4560000000001</v>
      </c>
      <c r="T27" s="112">
        <f t="shared" si="15"/>
        <v>3946.1759999999999</v>
      </c>
      <c r="U27" s="112">
        <f t="shared" si="16"/>
        <v>38761.631999999998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221</v>
      </c>
      <c r="C28" s="101">
        <v>8.6999999999999993</v>
      </c>
      <c r="D28" s="129">
        <v>9.5</v>
      </c>
      <c r="E28" s="129">
        <v>9.5</v>
      </c>
      <c r="F28" s="129">
        <v>9.5</v>
      </c>
      <c r="G28" s="129">
        <v>9.5</v>
      </c>
      <c r="H28" s="129"/>
      <c r="I28" s="129"/>
      <c r="J28" s="129"/>
      <c r="K28" s="26">
        <f t="shared" si="10"/>
        <v>38</v>
      </c>
      <c r="L28" s="54">
        <v>47</v>
      </c>
      <c r="M28" s="54">
        <v>3</v>
      </c>
      <c r="N28" s="21">
        <f t="shared" si="11"/>
        <v>50</v>
      </c>
      <c r="O28" s="22">
        <f t="shared" si="12"/>
        <v>1900</v>
      </c>
      <c r="P28" s="56">
        <v>9.4E-2</v>
      </c>
      <c r="Q28" s="56">
        <v>0.124</v>
      </c>
      <c r="R28" s="112">
        <f t="shared" si="13"/>
        <v>16530</v>
      </c>
      <c r="S28" s="112">
        <f t="shared" si="14"/>
        <v>1553.82</v>
      </c>
      <c r="T28" s="112">
        <f t="shared" si="15"/>
        <v>2049.7199999999998</v>
      </c>
      <c r="U28" s="112">
        <f t="shared" si="16"/>
        <v>20133.54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86</v>
      </c>
      <c r="C29" s="101">
        <v>11.05</v>
      </c>
      <c r="D29" s="129">
        <v>8.5</v>
      </c>
      <c r="E29" s="129">
        <v>8.5</v>
      </c>
      <c r="F29" s="129">
        <v>8.5</v>
      </c>
      <c r="G29" s="129">
        <v>8.5</v>
      </c>
      <c r="H29" s="129">
        <v>6</v>
      </c>
      <c r="I29" s="129"/>
      <c r="J29" s="129"/>
      <c r="K29" s="26">
        <v>39</v>
      </c>
      <c r="L29" s="54">
        <v>47</v>
      </c>
      <c r="M29" s="54">
        <v>3</v>
      </c>
      <c r="N29" s="21">
        <f t="shared" si="11"/>
        <v>50</v>
      </c>
      <c r="O29" s="22">
        <f t="shared" si="12"/>
        <v>1950</v>
      </c>
      <c r="P29" s="56">
        <v>9.4E-2</v>
      </c>
      <c r="Q29" s="56">
        <v>0.124</v>
      </c>
      <c r="R29" s="112">
        <f t="shared" si="13"/>
        <v>21547.5</v>
      </c>
      <c r="S29" s="112">
        <f t="shared" si="14"/>
        <v>2025.4649999999999</v>
      </c>
      <c r="T29" s="112">
        <f t="shared" si="15"/>
        <v>2671.89</v>
      </c>
      <c r="U29" s="112">
        <f t="shared" si="16"/>
        <v>26244.855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129"/>
      <c r="E30" s="129"/>
      <c r="F30" s="129"/>
      <c r="G30" s="129"/>
      <c r="H30" s="129"/>
      <c r="I30" s="129"/>
      <c r="J30" s="129"/>
      <c r="K30" s="26">
        <f t="shared" si="10"/>
        <v>0</v>
      </c>
      <c r="L30" s="54"/>
      <c r="M30" s="54"/>
      <c r="N30" s="21"/>
      <c r="O30" s="22">
        <f t="shared" si="12"/>
        <v>0</v>
      </c>
      <c r="P30" s="56">
        <v>9.4E-2</v>
      </c>
      <c r="Q30" s="56">
        <v>0.124</v>
      </c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26</v>
      </c>
      <c r="E67" s="62">
        <f t="shared" si="18"/>
        <v>26</v>
      </c>
      <c r="F67" s="62">
        <f t="shared" si="18"/>
        <v>26</v>
      </c>
      <c r="G67" s="62">
        <f t="shared" si="18"/>
        <v>26</v>
      </c>
      <c r="H67" s="62">
        <f t="shared" si="18"/>
        <v>14</v>
      </c>
      <c r="I67" s="62">
        <f t="shared" si="18"/>
        <v>0</v>
      </c>
      <c r="J67" s="62">
        <f t="shared" si="18"/>
        <v>0</v>
      </c>
      <c r="K67" s="62">
        <f t="shared" si="18"/>
        <v>116</v>
      </c>
      <c r="L67" s="62">
        <f t="shared" si="18"/>
        <v>141</v>
      </c>
      <c r="M67" s="62">
        <f t="shared" si="18"/>
        <v>9</v>
      </c>
      <c r="N67" s="62">
        <f t="shared" si="18"/>
        <v>150</v>
      </c>
      <c r="O67" s="62">
        <f t="shared" si="18"/>
        <v>5800</v>
      </c>
      <c r="P67" s="63"/>
      <c r="Q67" s="64"/>
      <c r="R67" s="114">
        <f>SUM(R27:R66)</f>
        <v>69901.5</v>
      </c>
      <c r="S67" s="114">
        <f>SUM(S27:S66)</f>
        <v>6570.741</v>
      </c>
      <c r="T67" s="114">
        <f>SUM(T27:T66)</f>
        <v>8667.7860000000001</v>
      </c>
      <c r="U67" s="114">
        <f>SUM(U27:U66)</f>
        <v>85140.027000000002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26</v>
      </c>
      <c r="E115" s="62">
        <f t="shared" ref="E115:O115" si="28">E113+E67+E20</f>
        <v>26</v>
      </c>
      <c r="F115" s="62">
        <f t="shared" si="28"/>
        <v>26</v>
      </c>
      <c r="G115" s="62">
        <f t="shared" si="28"/>
        <v>26</v>
      </c>
      <c r="H115" s="62">
        <f t="shared" si="28"/>
        <v>14</v>
      </c>
      <c r="I115" s="62">
        <f t="shared" si="28"/>
        <v>0</v>
      </c>
      <c r="J115" s="62">
        <f t="shared" si="28"/>
        <v>0</v>
      </c>
      <c r="K115" s="62">
        <f t="shared" si="28"/>
        <v>116</v>
      </c>
      <c r="L115" s="62">
        <f t="shared" si="28"/>
        <v>141</v>
      </c>
      <c r="M115" s="62">
        <f t="shared" si="28"/>
        <v>9</v>
      </c>
      <c r="N115" s="62">
        <f t="shared" si="28"/>
        <v>150</v>
      </c>
      <c r="O115" s="62">
        <f t="shared" si="28"/>
        <v>5800</v>
      </c>
      <c r="P115" s="63"/>
      <c r="Q115" s="64"/>
      <c r="R115" s="114">
        <f t="shared" ref="R115:U115" si="29">R113+R67+R20</f>
        <v>139887.5</v>
      </c>
      <c r="S115" s="114">
        <f t="shared" si="29"/>
        <v>6570.741</v>
      </c>
      <c r="T115" s="114">
        <f t="shared" si="29"/>
        <v>8667.7860000000001</v>
      </c>
      <c r="U115" s="114">
        <f t="shared" si="29"/>
        <v>155126.027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  <pageSetUpPr fitToPage="1"/>
  </sheetPr>
  <dimension ref="A1:AB578"/>
  <sheetViews>
    <sheetView topLeftCell="G1" zoomScaleNormal="100" workbookViewId="0" xr3:uid="{842E5F09-E766-5B8D-85AF-A39847EA96FD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77</v>
      </c>
      <c r="K2" s="7"/>
      <c r="L2" s="8"/>
      <c r="M2" s="8"/>
      <c r="N2" s="8"/>
      <c r="P2" s="3"/>
      <c r="Q2" s="39" t="s">
        <v>4</v>
      </c>
      <c r="S2" s="69" t="s">
        <v>78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78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80</v>
      </c>
      <c r="C5" s="5"/>
      <c r="P5" s="3"/>
      <c r="Q5" s="39" t="s">
        <v>13</v>
      </c>
      <c r="R5" s="1"/>
      <c r="S5" s="69" t="s">
        <v>79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56</v>
      </c>
      <c r="C27" s="101">
        <v>9.98</v>
      </c>
      <c r="D27" s="53">
        <v>8</v>
      </c>
      <c r="E27" s="53">
        <v>8</v>
      </c>
      <c r="F27" s="53">
        <v>8</v>
      </c>
      <c r="G27" s="53">
        <v>8</v>
      </c>
      <c r="H27" s="53">
        <v>8</v>
      </c>
      <c r="I27" s="53"/>
      <c r="J27" s="53"/>
      <c r="K27" s="26">
        <f t="shared" si="10"/>
        <v>40</v>
      </c>
      <c r="L27" s="54">
        <v>32</v>
      </c>
      <c r="M27" s="54">
        <v>4</v>
      </c>
      <c r="N27" s="21">
        <f t="shared" si="11"/>
        <v>36</v>
      </c>
      <c r="O27" s="22">
        <f t="shared" si="12"/>
        <v>1440</v>
      </c>
      <c r="P27" s="56">
        <v>9.4E-2</v>
      </c>
      <c r="Q27" s="56">
        <v>0.124</v>
      </c>
      <c r="R27" s="112">
        <f t="shared" si="13"/>
        <v>14371.2</v>
      </c>
      <c r="S27" s="112">
        <f t="shared" si="14"/>
        <v>1350.8928000000001</v>
      </c>
      <c r="T27" s="112">
        <f t="shared" si="15"/>
        <v>1782.0288</v>
      </c>
      <c r="U27" s="112">
        <f t="shared" si="16"/>
        <v>17504.121600000002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56</v>
      </c>
      <c r="C28" s="55">
        <v>8.25</v>
      </c>
      <c r="D28" s="53">
        <v>4</v>
      </c>
      <c r="E28" s="53">
        <v>4</v>
      </c>
      <c r="F28" s="53">
        <v>4</v>
      </c>
      <c r="G28" s="53">
        <v>4</v>
      </c>
      <c r="H28" s="53"/>
      <c r="I28" s="53"/>
      <c r="J28" s="53"/>
      <c r="K28" s="26">
        <f t="shared" ref="K28" si="17">SUM(D28:J28)</f>
        <v>16</v>
      </c>
      <c r="L28" s="54">
        <v>32</v>
      </c>
      <c r="M28" s="54"/>
      <c r="N28" s="21">
        <f t="shared" si="11"/>
        <v>32</v>
      </c>
      <c r="O28" s="22">
        <f t="shared" si="12"/>
        <v>512</v>
      </c>
      <c r="P28" s="56"/>
      <c r="Q28" s="56"/>
      <c r="R28" s="112">
        <f t="shared" si="13"/>
        <v>4224</v>
      </c>
      <c r="S28" s="112">
        <f t="shared" si="14"/>
        <v>0</v>
      </c>
      <c r="T28" s="112">
        <f t="shared" si="15"/>
        <v>0</v>
      </c>
      <c r="U28" s="112">
        <f t="shared" si="16"/>
        <v>4224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8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8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8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8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8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8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8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8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8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8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8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8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8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8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8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8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8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8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8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8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8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8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8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8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8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8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8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8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8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8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8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8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8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8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8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8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8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9">SUM(D27:D66)</f>
        <v>12</v>
      </c>
      <c r="E67" s="62">
        <f t="shared" si="19"/>
        <v>12</v>
      </c>
      <c r="F67" s="62">
        <f t="shared" si="19"/>
        <v>12</v>
      </c>
      <c r="G67" s="62">
        <f t="shared" si="19"/>
        <v>12</v>
      </c>
      <c r="H67" s="62">
        <f t="shared" si="19"/>
        <v>8</v>
      </c>
      <c r="I67" s="62">
        <f t="shared" si="19"/>
        <v>0</v>
      </c>
      <c r="J67" s="62">
        <f t="shared" si="19"/>
        <v>0</v>
      </c>
      <c r="K67" s="62">
        <f t="shared" si="19"/>
        <v>56</v>
      </c>
      <c r="L67" s="62">
        <f t="shared" si="19"/>
        <v>64</v>
      </c>
      <c r="M67" s="62">
        <f t="shared" si="19"/>
        <v>4</v>
      </c>
      <c r="N67" s="62">
        <f t="shared" si="19"/>
        <v>68</v>
      </c>
      <c r="O67" s="62">
        <f t="shared" si="19"/>
        <v>1952</v>
      </c>
      <c r="P67" s="63"/>
      <c r="Q67" s="64"/>
      <c r="R67" s="114">
        <f>SUM(R27:R66)</f>
        <v>18595.2</v>
      </c>
      <c r="S67" s="114">
        <f>SUM(S27:S66)</f>
        <v>1350.8928000000001</v>
      </c>
      <c r="T67" s="114">
        <f>SUM(T27:T66)</f>
        <v>1782.0288</v>
      </c>
      <c r="U67" s="114">
        <f>SUM(U27:U66)</f>
        <v>21728.121600000002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20">SUM(D72:J72)</f>
        <v>16</v>
      </c>
      <c r="L72" s="16">
        <v>49</v>
      </c>
      <c r="M72" s="16">
        <v>3</v>
      </c>
      <c r="N72" s="17">
        <f t="shared" ref="N72:N112" si="21">SUM(L72:M72)</f>
        <v>52</v>
      </c>
      <c r="O72" s="18">
        <f t="shared" ref="O72:O112" si="22">N72*K72</f>
        <v>832</v>
      </c>
      <c r="P72" s="19">
        <v>8.5000000000000006E-2</v>
      </c>
      <c r="Q72" s="19">
        <v>0</v>
      </c>
      <c r="R72" s="111">
        <f t="shared" ref="R72:R112" si="23">C72*O72</f>
        <v>7488</v>
      </c>
      <c r="S72" s="111">
        <f t="shared" ref="S72:S112" si="24">P72*R72</f>
        <v>636.48</v>
      </c>
      <c r="T72" s="111">
        <f t="shared" ref="T72:T112" si="25">Q72*R72</f>
        <v>0</v>
      </c>
      <c r="U72" s="111">
        <f t="shared" ref="U72:U112" si="26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20"/>
        <v>0</v>
      </c>
      <c r="L73" s="54"/>
      <c r="M73" s="54"/>
      <c r="N73" s="21">
        <f t="shared" si="21"/>
        <v>0</v>
      </c>
      <c r="O73" s="22">
        <f t="shared" si="22"/>
        <v>0</v>
      </c>
      <c r="P73" s="56"/>
      <c r="Q73" s="56"/>
      <c r="R73" s="112">
        <f t="shared" si="23"/>
        <v>0</v>
      </c>
      <c r="S73" s="112">
        <f t="shared" si="24"/>
        <v>0</v>
      </c>
      <c r="T73" s="112">
        <f t="shared" si="25"/>
        <v>0</v>
      </c>
      <c r="U73" s="112">
        <f t="shared" si="26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20"/>
        <v>0</v>
      </c>
      <c r="L74" s="54"/>
      <c r="M74" s="54"/>
      <c r="N74" s="21">
        <f t="shared" si="21"/>
        <v>0</v>
      </c>
      <c r="O74" s="22">
        <f t="shared" si="22"/>
        <v>0</v>
      </c>
      <c r="P74" s="56"/>
      <c r="Q74" s="56"/>
      <c r="R74" s="112">
        <f t="shared" si="23"/>
        <v>0</v>
      </c>
      <c r="S74" s="112">
        <f t="shared" si="24"/>
        <v>0</v>
      </c>
      <c r="T74" s="112">
        <f t="shared" si="25"/>
        <v>0</v>
      </c>
      <c r="U74" s="112">
        <f t="shared" si="26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20"/>
        <v>0</v>
      </c>
      <c r="L75" s="54"/>
      <c r="M75" s="54"/>
      <c r="N75" s="21">
        <f t="shared" si="21"/>
        <v>0</v>
      </c>
      <c r="O75" s="22">
        <f t="shared" si="22"/>
        <v>0</v>
      </c>
      <c r="P75" s="56"/>
      <c r="Q75" s="56"/>
      <c r="R75" s="112">
        <f t="shared" si="23"/>
        <v>0</v>
      </c>
      <c r="S75" s="112">
        <f t="shared" si="24"/>
        <v>0</v>
      </c>
      <c r="T75" s="112">
        <f t="shared" si="25"/>
        <v>0</v>
      </c>
      <c r="U75" s="112">
        <f t="shared" si="26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7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20"/>
        <v>0</v>
      </c>
      <c r="L76" s="54"/>
      <c r="M76" s="54"/>
      <c r="N76" s="21">
        <f t="shared" si="21"/>
        <v>0</v>
      </c>
      <c r="O76" s="22">
        <f t="shared" si="22"/>
        <v>0</v>
      </c>
      <c r="P76" s="56"/>
      <c r="Q76" s="56"/>
      <c r="R76" s="112">
        <f t="shared" si="23"/>
        <v>0</v>
      </c>
      <c r="S76" s="112">
        <f t="shared" si="24"/>
        <v>0</v>
      </c>
      <c r="T76" s="112">
        <f t="shared" si="25"/>
        <v>0</v>
      </c>
      <c r="U76" s="112">
        <f t="shared" si="26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7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20"/>
        <v>0</v>
      </c>
      <c r="L77" s="54"/>
      <c r="M77" s="54"/>
      <c r="N77" s="21">
        <f t="shared" si="21"/>
        <v>0</v>
      </c>
      <c r="O77" s="22">
        <f t="shared" si="22"/>
        <v>0</v>
      </c>
      <c r="P77" s="56"/>
      <c r="Q77" s="56"/>
      <c r="R77" s="112">
        <f t="shared" si="23"/>
        <v>0</v>
      </c>
      <c r="S77" s="112">
        <f t="shared" si="24"/>
        <v>0</v>
      </c>
      <c r="T77" s="112">
        <f t="shared" si="25"/>
        <v>0</v>
      </c>
      <c r="U77" s="112">
        <f t="shared" si="26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7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20"/>
        <v>0</v>
      </c>
      <c r="L78" s="54"/>
      <c r="M78" s="54"/>
      <c r="N78" s="21">
        <f t="shared" si="21"/>
        <v>0</v>
      </c>
      <c r="O78" s="22">
        <f t="shared" si="22"/>
        <v>0</v>
      </c>
      <c r="P78" s="56"/>
      <c r="Q78" s="56"/>
      <c r="R78" s="112">
        <f t="shared" si="23"/>
        <v>0</v>
      </c>
      <c r="S78" s="112">
        <f t="shared" si="24"/>
        <v>0</v>
      </c>
      <c r="T78" s="112">
        <f t="shared" si="25"/>
        <v>0</v>
      </c>
      <c r="U78" s="112">
        <f t="shared" si="26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7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20"/>
        <v>0</v>
      </c>
      <c r="L79" s="54"/>
      <c r="M79" s="54"/>
      <c r="N79" s="21">
        <f t="shared" si="21"/>
        <v>0</v>
      </c>
      <c r="O79" s="22">
        <f t="shared" si="22"/>
        <v>0</v>
      </c>
      <c r="P79" s="56"/>
      <c r="Q79" s="56"/>
      <c r="R79" s="112">
        <f t="shared" si="23"/>
        <v>0</v>
      </c>
      <c r="S79" s="112">
        <f t="shared" si="24"/>
        <v>0</v>
      </c>
      <c r="T79" s="112">
        <f t="shared" si="25"/>
        <v>0</v>
      </c>
      <c r="U79" s="112">
        <f t="shared" si="26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7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20"/>
        <v>0</v>
      </c>
      <c r="L80" s="54"/>
      <c r="M80" s="54"/>
      <c r="N80" s="21">
        <f t="shared" si="21"/>
        <v>0</v>
      </c>
      <c r="O80" s="22">
        <f t="shared" si="22"/>
        <v>0</v>
      </c>
      <c r="P80" s="56"/>
      <c r="Q80" s="56"/>
      <c r="R80" s="112">
        <f t="shared" si="23"/>
        <v>0</v>
      </c>
      <c r="S80" s="112">
        <f t="shared" si="24"/>
        <v>0</v>
      </c>
      <c r="T80" s="112">
        <f t="shared" si="25"/>
        <v>0</v>
      </c>
      <c r="U80" s="112">
        <f t="shared" si="26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7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20"/>
        <v>0</v>
      </c>
      <c r="L81" s="54"/>
      <c r="M81" s="54"/>
      <c r="N81" s="21">
        <f t="shared" si="21"/>
        <v>0</v>
      </c>
      <c r="O81" s="22">
        <f t="shared" si="22"/>
        <v>0</v>
      </c>
      <c r="P81" s="56"/>
      <c r="Q81" s="56"/>
      <c r="R81" s="112">
        <f t="shared" si="23"/>
        <v>0</v>
      </c>
      <c r="S81" s="112">
        <f t="shared" si="24"/>
        <v>0</v>
      </c>
      <c r="T81" s="112">
        <f t="shared" si="25"/>
        <v>0</v>
      </c>
      <c r="U81" s="112">
        <f t="shared" si="26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7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20"/>
        <v>0</v>
      </c>
      <c r="L82" s="54"/>
      <c r="M82" s="54"/>
      <c r="N82" s="21">
        <f t="shared" si="21"/>
        <v>0</v>
      </c>
      <c r="O82" s="22">
        <f t="shared" si="22"/>
        <v>0</v>
      </c>
      <c r="P82" s="56"/>
      <c r="Q82" s="56"/>
      <c r="R82" s="112">
        <f t="shared" si="23"/>
        <v>0</v>
      </c>
      <c r="S82" s="112">
        <f t="shared" si="24"/>
        <v>0</v>
      </c>
      <c r="T82" s="112">
        <f t="shared" si="25"/>
        <v>0</v>
      </c>
      <c r="U82" s="112">
        <f t="shared" si="26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7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20"/>
        <v>0</v>
      </c>
      <c r="L83" s="54"/>
      <c r="M83" s="54"/>
      <c r="N83" s="21">
        <f t="shared" si="21"/>
        <v>0</v>
      </c>
      <c r="O83" s="22">
        <f t="shared" si="22"/>
        <v>0</v>
      </c>
      <c r="P83" s="56"/>
      <c r="Q83" s="56"/>
      <c r="R83" s="112">
        <f t="shared" si="23"/>
        <v>0</v>
      </c>
      <c r="S83" s="112">
        <f t="shared" si="24"/>
        <v>0</v>
      </c>
      <c r="T83" s="112">
        <f t="shared" si="25"/>
        <v>0</v>
      </c>
      <c r="U83" s="112">
        <f t="shared" si="26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7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20"/>
        <v>0</v>
      </c>
      <c r="L84" s="54"/>
      <c r="M84" s="54"/>
      <c r="N84" s="21">
        <f t="shared" si="21"/>
        <v>0</v>
      </c>
      <c r="O84" s="22">
        <f t="shared" si="22"/>
        <v>0</v>
      </c>
      <c r="P84" s="56"/>
      <c r="Q84" s="56"/>
      <c r="R84" s="112">
        <f t="shared" si="23"/>
        <v>0</v>
      </c>
      <c r="S84" s="112">
        <f t="shared" si="24"/>
        <v>0</v>
      </c>
      <c r="T84" s="112">
        <f t="shared" si="25"/>
        <v>0</v>
      </c>
      <c r="U84" s="112">
        <f t="shared" si="26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7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20"/>
        <v>0</v>
      </c>
      <c r="L85" s="54"/>
      <c r="M85" s="54"/>
      <c r="N85" s="21">
        <f t="shared" si="21"/>
        <v>0</v>
      </c>
      <c r="O85" s="22">
        <f t="shared" si="22"/>
        <v>0</v>
      </c>
      <c r="P85" s="56"/>
      <c r="Q85" s="56"/>
      <c r="R85" s="112">
        <f t="shared" si="23"/>
        <v>0</v>
      </c>
      <c r="S85" s="112">
        <f t="shared" si="24"/>
        <v>0</v>
      </c>
      <c r="T85" s="112">
        <f t="shared" si="25"/>
        <v>0</v>
      </c>
      <c r="U85" s="112">
        <f t="shared" si="26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7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20"/>
        <v>0</v>
      </c>
      <c r="L86" s="54"/>
      <c r="M86" s="54"/>
      <c r="N86" s="21">
        <f t="shared" si="21"/>
        <v>0</v>
      </c>
      <c r="O86" s="22">
        <f t="shared" si="22"/>
        <v>0</v>
      </c>
      <c r="P86" s="56"/>
      <c r="Q86" s="56"/>
      <c r="R86" s="112">
        <f t="shared" si="23"/>
        <v>0</v>
      </c>
      <c r="S86" s="112">
        <f t="shared" si="24"/>
        <v>0</v>
      </c>
      <c r="T86" s="112">
        <f t="shared" si="25"/>
        <v>0</v>
      </c>
      <c r="U86" s="112">
        <f t="shared" si="26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7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20"/>
        <v>0</v>
      </c>
      <c r="L87" s="54"/>
      <c r="M87" s="54"/>
      <c r="N87" s="21">
        <f t="shared" si="21"/>
        <v>0</v>
      </c>
      <c r="O87" s="22">
        <f t="shared" si="22"/>
        <v>0</v>
      </c>
      <c r="P87" s="56"/>
      <c r="Q87" s="56"/>
      <c r="R87" s="112">
        <f t="shared" si="23"/>
        <v>0</v>
      </c>
      <c r="S87" s="112">
        <f t="shared" si="24"/>
        <v>0</v>
      </c>
      <c r="T87" s="112">
        <f t="shared" si="25"/>
        <v>0</v>
      </c>
      <c r="U87" s="112">
        <f t="shared" si="26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7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20"/>
        <v>0</v>
      </c>
      <c r="L88" s="54"/>
      <c r="M88" s="54"/>
      <c r="N88" s="21">
        <f t="shared" si="21"/>
        <v>0</v>
      </c>
      <c r="O88" s="22">
        <f t="shared" si="22"/>
        <v>0</v>
      </c>
      <c r="P88" s="56"/>
      <c r="Q88" s="56"/>
      <c r="R88" s="112">
        <f t="shared" si="23"/>
        <v>0</v>
      </c>
      <c r="S88" s="112">
        <f t="shared" si="24"/>
        <v>0</v>
      </c>
      <c r="T88" s="112">
        <f t="shared" si="25"/>
        <v>0</v>
      </c>
      <c r="U88" s="112">
        <f t="shared" si="26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7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20"/>
        <v>0</v>
      </c>
      <c r="L89" s="54"/>
      <c r="M89" s="54"/>
      <c r="N89" s="21">
        <f t="shared" si="21"/>
        <v>0</v>
      </c>
      <c r="O89" s="22">
        <f t="shared" si="22"/>
        <v>0</v>
      </c>
      <c r="P89" s="56"/>
      <c r="Q89" s="56"/>
      <c r="R89" s="112">
        <f t="shared" si="23"/>
        <v>0</v>
      </c>
      <c r="S89" s="112">
        <f t="shared" si="24"/>
        <v>0</v>
      </c>
      <c r="T89" s="112">
        <f t="shared" si="25"/>
        <v>0</v>
      </c>
      <c r="U89" s="112">
        <f t="shared" si="26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7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20"/>
        <v>0</v>
      </c>
      <c r="L90" s="54"/>
      <c r="M90" s="54"/>
      <c r="N90" s="21">
        <f t="shared" si="21"/>
        <v>0</v>
      </c>
      <c r="O90" s="22">
        <f t="shared" si="22"/>
        <v>0</v>
      </c>
      <c r="P90" s="56"/>
      <c r="Q90" s="56"/>
      <c r="R90" s="112">
        <f t="shared" si="23"/>
        <v>0</v>
      </c>
      <c r="S90" s="112">
        <f t="shared" si="24"/>
        <v>0</v>
      </c>
      <c r="T90" s="112">
        <f t="shared" si="25"/>
        <v>0</v>
      </c>
      <c r="U90" s="112">
        <f t="shared" si="26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7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20"/>
        <v>0</v>
      </c>
      <c r="L91" s="54"/>
      <c r="M91" s="54"/>
      <c r="N91" s="21">
        <f t="shared" si="21"/>
        <v>0</v>
      </c>
      <c r="O91" s="22">
        <f t="shared" si="22"/>
        <v>0</v>
      </c>
      <c r="P91" s="56"/>
      <c r="Q91" s="56"/>
      <c r="R91" s="112">
        <f t="shared" si="23"/>
        <v>0</v>
      </c>
      <c r="S91" s="112">
        <f t="shared" si="24"/>
        <v>0</v>
      </c>
      <c r="T91" s="112">
        <f t="shared" si="25"/>
        <v>0</v>
      </c>
      <c r="U91" s="112">
        <f t="shared" si="26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7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20"/>
        <v>0</v>
      </c>
      <c r="L92" s="54"/>
      <c r="M92" s="54"/>
      <c r="N92" s="21">
        <f t="shared" si="21"/>
        <v>0</v>
      </c>
      <c r="O92" s="22">
        <f t="shared" si="22"/>
        <v>0</v>
      </c>
      <c r="P92" s="56"/>
      <c r="Q92" s="56"/>
      <c r="R92" s="112">
        <f t="shared" si="23"/>
        <v>0</v>
      </c>
      <c r="S92" s="112">
        <f t="shared" si="24"/>
        <v>0</v>
      </c>
      <c r="T92" s="112">
        <f t="shared" si="25"/>
        <v>0</v>
      </c>
      <c r="U92" s="112">
        <f t="shared" si="26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7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20"/>
        <v>0</v>
      </c>
      <c r="L93" s="54"/>
      <c r="M93" s="54"/>
      <c r="N93" s="21">
        <f t="shared" si="21"/>
        <v>0</v>
      </c>
      <c r="O93" s="22">
        <f t="shared" si="22"/>
        <v>0</v>
      </c>
      <c r="P93" s="56"/>
      <c r="Q93" s="56"/>
      <c r="R93" s="112">
        <f t="shared" si="23"/>
        <v>0</v>
      </c>
      <c r="S93" s="112">
        <f t="shared" si="24"/>
        <v>0</v>
      </c>
      <c r="T93" s="112">
        <f t="shared" si="25"/>
        <v>0</v>
      </c>
      <c r="U93" s="112">
        <f t="shared" si="26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7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20"/>
        <v>0</v>
      </c>
      <c r="L94" s="54"/>
      <c r="M94" s="54"/>
      <c r="N94" s="21">
        <f t="shared" si="21"/>
        <v>0</v>
      </c>
      <c r="O94" s="22">
        <f t="shared" si="22"/>
        <v>0</v>
      </c>
      <c r="P94" s="56"/>
      <c r="Q94" s="56"/>
      <c r="R94" s="112">
        <f t="shared" si="23"/>
        <v>0</v>
      </c>
      <c r="S94" s="112">
        <f t="shared" si="24"/>
        <v>0</v>
      </c>
      <c r="T94" s="112">
        <f t="shared" si="25"/>
        <v>0</v>
      </c>
      <c r="U94" s="112">
        <f t="shared" si="26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7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20"/>
        <v>0</v>
      </c>
      <c r="L95" s="54"/>
      <c r="M95" s="54"/>
      <c r="N95" s="21">
        <f t="shared" si="21"/>
        <v>0</v>
      </c>
      <c r="O95" s="22">
        <f t="shared" si="22"/>
        <v>0</v>
      </c>
      <c r="P95" s="56"/>
      <c r="Q95" s="56"/>
      <c r="R95" s="112">
        <f t="shared" si="23"/>
        <v>0</v>
      </c>
      <c r="S95" s="112">
        <f t="shared" si="24"/>
        <v>0</v>
      </c>
      <c r="T95" s="112">
        <f t="shared" si="25"/>
        <v>0</v>
      </c>
      <c r="U95" s="112">
        <f t="shared" si="26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7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20"/>
        <v>0</v>
      </c>
      <c r="L96" s="54"/>
      <c r="M96" s="54"/>
      <c r="N96" s="21">
        <f t="shared" si="21"/>
        <v>0</v>
      </c>
      <c r="O96" s="22">
        <f t="shared" si="22"/>
        <v>0</v>
      </c>
      <c r="P96" s="56"/>
      <c r="Q96" s="56"/>
      <c r="R96" s="112">
        <f t="shared" si="23"/>
        <v>0</v>
      </c>
      <c r="S96" s="112">
        <f t="shared" si="24"/>
        <v>0</v>
      </c>
      <c r="T96" s="112">
        <f t="shared" si="25"/>
        <v>0</v>
      </c>
      <c r="U96" s="112">
        <f t="shared" si="26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7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20"/>
        <v>0</v>
      </c>
      <c r="L97" s="54"/>
      <c r="M97" s="54"/>
      <c r="N97" s="21">
        <f t="shared" si="21"/>
        <v>0</v>
      </c>
      <c r="O97" s="22">
        <f t="shared" si="22"/>
        <v>0</v>
      </c>
      <c r="P97" s="56"/>
      <c r="Q97" s="56"/>
      <c r="R97" s="112">
        <f t="shared" si="23"/>
        <v>0</v>
      </c>
      <c r="S97" s="112">
        <f t="shared" si="24"/>
        <v>0</v>
      </c>
      <c r="T97" s="112">
        <f t="shared" si="25"/>
        <v>0</v>
      </c>
      <c r="U97" s="112">
        <f t="shared" si="26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7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20"/>
        <v>0</v>
      </c>
      <c r="L98" s="54"/>
      <c r="M98" s="54"/>
      <c r="N98" s="21">
        <f t="shared" si="21"/>
        <v>0</v>
      </c>
      <c r="O98" s="22">
        <f t="shared" si="22"/>
        <v>0</v>
      </c>
      <c r="P98" s="56"/>
      <c r="Q98" s="56"/>
      <c r="R98" s="112">
        <f t="shared" si="23"/>
        <v>0</v>
      </c>
      <c r="S98" s="112">
        <f t="shared" si="24"/>
        <v>0</v>
      </c>
      <c r="T98" s="112">
        <f t="shared" si="25"/>
        <v>0</v>
      </c>
      <c r="U98" s="112">
        <f t="shared" si="26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7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20"/>
        <v>0</v>
      </c>
      <c r="L99" s="54"/>
      <c r="M99" s="54"/>
      <c r="N99" s="21">
        <f t="shared" si="21"/>
        <v>0</v>
      </c>
      <c r="O99" s="22">
        <f t="shared" si="22"/>
        <v>0</v>
      </c>
      <c r="P99" s="56"/>
      <c r="Q99" s="56"/>
      <c r="R99" s="112">
        <f t="shared" si="23"/>
        <v>0</v>
      </c>
      <c r="S99" s="112">
        <f t="shared" si="24"/>
        <v>0</v>
      </c>
      <c r="T99" s="112">
        <f t="shared" si="25"/>
        <v>0</v>
      </c>
      <c r="U99" s="112">
        <f t="shared" si="26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7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20"/>
        <v>0</v>
      </c>
      <c r="L100" s="54"/>
      <c r="M100" s="54"/>
      <c r="N100" s="21">
        <f t="shared" si="21"/>
        <v>0</v>
      </c>
      <c r="O100" s="22">
        <f t="shared" si="22"/>
        <v>0</v>
      </c>
      <c r="P100" s="56"/>
      <c r="Q100" s="56"/>
      <c r="R100" s="112">
        <f t="shared" si="23"/>
        <v>0</v>
      </c>
      <c r="S100" s="112">
        <f t="shared" si="24"/>
        <v>0</v>
      </c>
      <c r="T100" s="112">
        <f t="shared" si="25"/>
        <v>0</v>
      </c>
      <c r="U100" s="112">
        <f t="shared" si="26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7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20"/>
        <v>0</v>
      </c>
      <c r="L101" s="54"/>
      <c r="M101" s="54"/>
      <c r="N101" s="21">
        <f t="shared" si="21"/>
        <v>0</v>
      </c>
      <c r="O101" s="22">
        <f t="shared" si="22"/>
        <v>0</v>
      </c>
      <c r="P101" s="56"/>
      <c r="Q101" s="56"/>
      <c r="R101" s="112">
        <f t="shared" si="23"/>
        <v>0</v>
      </c>
      <c r="S101" s="112">
        <f t="shared" si="24"/>
        <v>0</v>
      </c>
      <c r="T101" s="112">
        <f t="shared" si="25"/>
        <v>0</v>
      </c>
      <c r="U101" s="112">
        <f t="shared" si="26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7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20"/>
        <v>0</v>
      </c>
      <c r="L102" s="54"/>
      <c r="M102" s="54"/>
      <c r="N102" s="21">
        <f t="shared" si="21"/>
        <v>0</v>
      </c>
      <c r="O102" s="22">
        <f t="shared" si="22"/>
        <v>0</v>
      </c>
      <c r="P102" s="56"/>
      <c r="Q102" s="56"/>
      <c r="R102" s="112">
        <f t="shared" si="23"/>
        <v>0</v>
      </c>
      <c r="S102" s="112">
        <f t="shared" si="24"/>
        <v>0</v>
      </c>
      <c r="T102" s="112">
        <f t="shared" si="25"/>
        <v>0</v>
      </c>
      <c r="U102" s="112">
        <f t="shared" si="26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7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20"/>
        <v>0</v>
      </c>
      <c r="L103" s="54"/>
      <c r="M103" s="54"/>
      <c r="N103" s="21">
        <f t="shared" si="21"/>
        <v>0</v>
      </c>
      <c r="O103" s="22">
        <f t="shared" si="22"/>
        <v>0</v>
      </c>
      <c r="P103" s="56"/>
      <c r="Q103" s="56"/>
      <c r="R103" s="112">
        <f t="shared" si="23"/>
        <v>0</v>
      </c>
      <c r="S103" s="112">
        <f t="shared" si="24"/>
        <v>0</v>
      </c>
      <c r="T103" s="112">
        <f t="shared" si="25"/>
        <v>0</v>
      </c>
      <c r="U103" s="112">
        <f t="shared" si="26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7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20"/>
        <v>0</v>
      </c>
      <c r="L104" s="54"/>
      <c r="M104" s="54"/>
      <c r="N104" s="21">
        <f t="shared" si="21"/>
        <v>0</v>
      </c>
      <c r="O104" s="22">
        <f t="shared" si="22"/>
        <v>0</v>
      </c>
      <c r="P104" s="56"/>
      <c r="Q104" s="56"/>
      <c r="R104" s="112">
        <f t="shared" si="23"/>
        <v>0</v>
      </c>
      <c r="S104" s="112">
        <f t="shared" si="24"/>
        <v>0</v>
      </c>
      <c r="T104" s="112">
        <f t="shared" si="25"/>
        <v>0</v>
      </c>
      <c r="U104" s="112">
        <f t="shared" si="26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7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20"/>
        <v>0</v>
      </c>
      <c r="L105" s="54"/>
      <c r="M105" s="54"/>
      <c r="N105" s="21">
        <f t="shared" si="21"/>
        <v>0</v>
      </c>
      <c r="O105" s="22">
        <f t="shared" si="22"/>
        <v>0</v>
      </c>
      <c r="P105" s="56"/>
      <c r="Q105" s="56"/>
      <c r="R105" s="112">
        <f t="shared" si="23"/>
        <v>0</v>
      </c>
      <c r="S105" s="112">
        <f t="shared" si="24"/>
        <v>0</v>
      </c>
      <c r="T105" s="112">
        <f t="shared" si="25"/>
        <v>0</v>
      </c>
      <c r="U105" s="112">
        <f t="shared" si="26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7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20"/>
        <v>0</v>
      </c>
      <c r="L106" s="54"/>
      <c r="M106" s="54"/>
      <c r="N106" s="21">
        <f t="shared" si="21"/>
        <v>0</v>
      </c>
      <c r="O106" s="22">
        <f t="shared" si="22"/>
        <v>0</v>
      </c>
      <c r="P106" s="56"/>
      <c r="Q106" s="56"/>
      <c r="R106" s="112">
        <f t="shared" si="23"/>
        <v>0</v>
      </c>
      <c r="S106" s="112">
        <f t="shared" si="24"/>
        <v>0</v>
      </c>
      <c r="T106" s="112">
        <f t="shared" si="25"/>
        <v>0</v>
      </c>
      <c r="U106" s="112">
        <f t="shared" si="26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7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20"/>
        <v>0</v>
      </c>
      <c r="L107" s="54"/>
      <c r="M107" s="54"/>
      <c r="N107" s="21">
        <f t="shared" si="21"/>
        <v>0</v>
      </c>
      <c r="O107" s="22">
        <f t="shared" si="22"/>
        <v>0</v>
      </c>
      <c r="P107" s="56"/>
      <c r="Q107" s="56"/>
      <c r="R107" s="112">
        <f t="shared" si="23"/>
        <v>0</v>
      </c>
      <c r="S107" s="112">
        <f t="shared" si="24"/>
        <v>0</v>
      </c>
      <c r="T107" s="112">
        <f t="shared" si="25"/>
        <v>0</v>
      </c>
      <c r="U107" s="112">
        <f t="shared" si="26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7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20"/>
        <v>0</v>
      </c>
      <c r="L108" s="54"/>
      <c r="M108" s="54"/>
      <c r="N108" s="21">
        <f t="shared" si="21"/>
        <v>0</v>
      </c>
      <c r="O108" s="22">
        <f t="shared" si="22"/>
        <v>0</v>
      </c>
      <c r="P108" s="56"/>
      <c r="Q108" s="56"/>
      <c r="R108" s="112">
        <f t="shared" si="23"/>
        <v>0</v>
      </c>
      <c r="S108" s="112">
        <f t="shared" si="24"/>
        <v>0</v>
      </c>
      <c r="T108" s="112">
        <f t="shared" si="25"/>
        <v>0</v>
      </c>
      <c r="U108" s="112">
        <f t="shared" si="26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7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20"/>
        <v>0</v>
      </c>
      <c r="L109" s="54"/>
      <c r="M109" s="54"/>
      <c r="N109" s="21">
        <f t="shared" si="21"/>
        <v>0</v>
      </c>
      <c r="O109" s="22">
        <f t="shared" si="22"/>
        <v>0</v>
      </c>
      <c r="P109" s="56"/>
      <c r="Q109" s="56"/>
      <c r="R109" s="112">
        <f t="shared" si="23"/>
        <v>0</v>
      </c>
      <c r="S109" s="112">
        <f t="shared" si="24"/>
        <v>0</v>
      </c>
      <c r="T109" s="112">
        <f t="shared" si="25"/>
        <v>0</v>
      </c>
      <c r="U109" s="112">
        <f t="shared" si="26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7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20"/>
        <v>0</v>
      </c>
      <c r="L110" s="54"/>
      <c r="M110" s="54"/>
      <c r="N110" s="21">
        <f t="shared" si="21"/>
        <v>0</v>
      </c>
      <c r="O110" s="22">
        <f t="shared" si="22"/>
        <v>0</v>
      </c>
      <c r="P110" s="56"/>
      <c r="Q110" s="56"/>
      <c r="R110" s="112">
        <f t="shared" si="23"/>
        <v>0</v>
      </c>
      <c r="S110" s="112">
        <f t="shared" si="24"/>
        <v>0</v>
      </c>
      <c r="T110" s="112">
        <f t="shared" si="25"/>
        <v>0</v>
      </c>
      <c r="U110" s="112">
        <f t="shared" si="26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7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20"/>
        <v>0</v>
      </c>
      <c r="L111" s="54"/>
      <c r="M111" s="54"/>
      <c r="N111" s="21">
        <f t="shared" si="21"/>
        <v>0</v>
      </c>
      <c r="O111" s="22">
        <f t="shared" si="22"/>
        <v>0</v>
      </c>
      <c r="P111" s="56"/>
      <c r="Q111" s="56"/>
      <c r="R111" s="112">
        <f t="shared" si="23"/>
        <v>0</v>
      </c>
      <c r="S111" s="112">
        <f t="shared" si="24"/>
        <v>0</v>
      </c>
      <c r="T111" s="112">
        <f t="shared" si="25"/>
        <v>0</v>
      </c>
      <c r="U111" s="112">
        <f t="shared" si="26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7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20"/>
        <v>0</v>
      </c>
      <c r="L112" s="60"/>
      <c r="M112" s="60"/>
      <c r="N112" s="61">
        <f t="shared" si="21"/>
        <v>0</v>
      </c>
      <c r="O112" s="57">
        <f t="shared" si="22"/>
        <v>0</v>
      </c>
      <c r="P112" s="58"/>
      <c r="Q112" s="58"/>
      <c r="R112" s="113">
        <f t="shared" si="23"/>
        <v>0</v>
      </c>
      <c r="S112" s="113">
        <f t="shared" si="24"/>
        <v>0</v>
      </c>
      <c r="T112" s="113">
        <f t="shared" si="25"/>
        <v>0</v>
      </c>
      <c r="U112" s="113">
        <f t="shared" si="26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8">SUM(D73:D112)</f>
        <v>0</v>
      </c>
      <c r="E113" s="62">
        <f t="shared" si="28"/>
        <v>0</v>
      </c>
      <c r="F113" s="62">
        <f t="shared" si="28"/>
        <v>0</v>
      </c>
      <c r="G113" s="62">
        <f t="shared" si="28"/>
        <v>0</v>
      </c>
      <c r="H113" s="62">
        <f t="shared" si="28"/>
        <v>0</v>
      </c>
      <c r="I113" s="62">
        <f t="shared" si="28"/>
        <v>0</v>
      </c>
      <c r="J113" s="62">
        <f t="shared" si="28"/>
        <v>0</v>
      </c>
      <c r="K113" s="62">
        <f t="shared" si="28"/>
        <v>0</v>
      </c>
      <c r="L113" s="62">
        <f t="shared" si="28"/>
        <v>0</v>
      </c>
      <c r="M113" s="62">
        <f t="shared" si="28"/>
        <v>0</v>
      </c>
      <c r="N113" s="62">
        <f t="shared" si="28"/>
        <v>0</v>
      </c>
      <c r="O113" s="62">
        <f t="shared" si="28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12</v>
      </c>
      <c r="E115" s="62">
        <f t="shared" ref="E115:O115" si="29">E113+E67+E20</f>
        <v>12</v>
      </c>
      <c r="F115" s="62">
        <f t="shared" si="29"/>
        <v>12</v>
      </c>
      <c r="G115" s="62">
        <f t="shared" si="29"/>
        <v>12</v>
      </c>
      <c r="H115" s="62">
        <f t="shared" si="29"/>
        <v>8</v>
      </c>
      <c r="I115" s="62">
        <f t="shared" si="29"/>
        <v>0</v>
      </c>
      <c r="J115" s="62">
        <f t="shared" si="29"/>
        <v>0</v>
      </c>
      <c r="K115" s="62">
        <f t="shared" si="29"/>
        <v>56</v>
      </c>
      <c r="L115" s="62">
        <f t="shared" si="29"/>
        <v>64</v>
      </c>
      <c r="M115" s="62">
        <f t="shared" si="29"/>
        <v>4</v>
      </c>
      <c r="N115" s="62">
        <f t="shared" si="29"/>
        <v>68</v>
      </c>
      <c r="O115" s="62">
        <f t="shared" si="29"/>
        <v>1952</v>
      </c>
      <c r="P115" s="63"/>
      <c r="Q115" s="64"/>
      <c r="R115" s="114">
        <f t="shared" ref="R115:U115" si="30">R113+R67+R20</f>
        <v>18595.2</v>
      </c>
      <c r="S115" s="114">
        <f t="shared" si="30"/>
        <v>1350.8928000000001</v>
      </c>
      <c r="T115" s="114">
        <f t="shared" si="30"/>
        <v>1782.0288</v>
      </c>
      <c r="U115" s="114">
        <f t="shared" si="30"/>
        <v>21728.121600000002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  <pageSetUpPr fitToPage="1"/>
  </sheetPr>
  <dimension ref="A1:AB578"/>
  <sheetViews>
    <sheetView topLeftCell="F1" zoomScaleNormal="100" workbookViewId="0" xr3:uid="{7075697D-051A-5480-9A35-AA80E904E1A1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5.140625" style="4" customWidth="1"/>
    <col min="19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222</v>
      </c>
      <c r="K2" s="7"/>
      <c r="L2" s="8"/>
      <c r="M2" s="8"/>
      <c r="N2" s="8"/>
      <c r="P2" s="3"/>
      <c r="Q2" s="39" t="s">
        <v>4</v>
      </c>
      <c r="S2" s="137" t="s">
        <v>223</v>
      </c>
      <c r="T2" s="137" t="s">
        <v>224</v>
      </c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7" t="s">
        <v>223</v>
      </c>
      <c r="T3" s="137" t="s">
        <v>224</v>
      </c>
      <c r="U3" s="5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79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225</v>
      </c>
      <c r="C27" s="101">
        <v>11.4</v>
      </c>
      <c r="D27" s="129">
        <v>7.75</v>
      </c>
      <c r="E27" s="129">
        <v>7.75</v>
      </c>
      <c r="F27" s="129">
        <v>7.75</v>
      </c>
      <c r="G27" s="129">
        <v>8.25</v>
      </c>
      <c r="H27" s="129">
        <v>6.75</v>
      </c>
      <c r="I27" s="129"/>
      <c r="J27" s="129"/>
      <c r="K27" s="26">
        <f t="shared" si="10"/>
        <v>38.25</v>
      </c>
      <c r="L27" s="54">
        <v>47</v>
      </c>
      <c r="M27" s="54">
        <v>3</v>
      </c>
      <c r="N27" s="21">
        <f t="shared" si="11"/>
        <v>50</v>
      </c>
      <c r="O27" s="22">
        <f t="shared" si="12"/>
        <v>1912.5</v>
      </c>
      <c r="P27" s="56">
        <v>9.4E-2</v>
      </c>
      <c r="Q27" s="56">
        <v>0.124</v>
      </c>
      <c r="R27" s="112">
        <f t="shared" si="13"/>
        <v>21802.5</v>
      </c>
      <c r="S27" s="112">
        <f t="shared" si="14"/>
        <v>2049.4349999999999</v>
      </c>
      <c r="T27" s="112">
        <f t="shared" si="15"/>
        <v>2703.5099999999998</v>
      </c>
      <c r="U27" s="112">
        <f t="shared" si="16"/>
        <v>26555.445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57</v>
      </c>
      <c r="C28" s="101">
        <v>11.48</v>
      </c>
      <c r="D28" s="129">
        <v>7</v>
      </c>
      <c r="E28" s="129">
        <v>7</v>
      </c>
      <c r="F28" s="129">
        <v>7</v>
      </c>
      <c r="G28" s="129">
        <v>7</v>
      </c>
      <c r="H28" s="129">
        <v>6.5</v>
      </c>
      <c r="I28" s="129"/>
      <c r="J28" s="129"/>
      <c r="K28" s="26">
        <f t="shared" si="10"/>
        <v>34.5</v>
      </c>
      <c r="L28" s="54">
        <v>45</v>
      </c>
      <c r="M28" s="54">
        <v>3</v>
      </c>
      <c r="N28" s="21">
        <f t="shared" si="11"/>
        <v>48</v>
      </c>
      <c r="O28" s="22">
        <f t="shared" si="12"/>
        <v>1656</v>
      </c>
      <c r="P28" s="56">
        <v>9.4E-2</v>
      </c>
      <c r="Q28" s="56">
        <v>0.124</v>
      </c>
      <c r="R28" s="112">
        <f t="shared" si="13"/>
        <v>19010.88</v>
      </c>
      <c r="S28" s="112">
        <f t="shared" si="14"/>
        <v>1787.0227200000002</v>
      </c>
      <c r="T28" s="112">
        <f t="shared" si="15"/>
        <v>2357.3491200000003</v>
      </c>
      <c r="U28" s="112">
        <f t="shared" si="16"/>
        <v>23155.251840000001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226</v>
      </c>
      <c r="C29" s="101">
        <v>16.3</v>
      </c>
      <c r="D29" s="129">
        <v>8</v>
      </c>
      <c r="E29" s="129">
        <v>8</v>
      </c>
      <c r="F29" s="129">
        <v>8</v>
      </c>
      <c r="G29" s="129">
        <v>8</v>
      </c>
      <c r="H29" s="129">
        <v>8</v>
      </c>
      <c r="I29" s="129"/>
      <c r="J29" s="129"/>
      <c r="K29" s="26">
        <f t="shared" si="10"/>
        <v>40</v>
      </c>
      <c r="L29" s="54">
        <v>45</v>
      </c>
      <c r="M29" s="54">
        <v>3</v>
      </c>
      <c r="N29" s="21">
        <f t="shared" si="11"/>
        <v>48</v>
      </c>
      <c r="O29" s="22">
        <f t="shared" si="12"/>
        <v>1920</v>
      </c>
      <c r="P29" s="56">
        <v>9.4E-2</v>
      </c>
      <c r="Q29" s="56">
        <v>0.124</v>
      </c>
      <c r="R29" s="112">
        <f t="shared" si="13"/>
        <v>31296</v>
      </c>
      <c r="S29" s="112">
        <f t="shared" si="14"/>
        <v>2941.8240000000001</v>
      </c>
      <c r="T29" s="112">
        <f t="shared" si="15"/>
        <v>3880.7040000000002</v>
      </c>
      <c r="U29" s="112">
        <f t="shared" si="16"/>
        <v>38118.527999999998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22.75</v>
      </c>
      <c r="E67" s="62">
        <f t="shared" si="18"/>
        <v>22.75</v>
      </c>
      <c r="F67" s="62">
        <f t="shared" si="18"/>
        <v>22.75</v>
      </c>
      <c r="G67" s="62">
        <f t="shared" si="18"/>
        <v>23.25</v>
      </c>
      <c r="H67" s="62">
        <f t="shared" si="18"/>
        <v>21.25</v>
      </c>
      <c r="I67" s="62">
        <f t="shared" si="18"/>
        <v>0</v>
      </c>
      <c r="J67" s="62">
        <f t="shared" si="18"/>
        <v>0</v>
      </c>
      <c r="K67" s="62">
        <f t="shared" si="18"/>
        <v>112.75</v>
      </c>
      <c r="L67" s="62">
        <f t="shared" si="18"/>
        <v>137</v>
      </c>
      <c r="M67" s="62">
        <f t="shared" si="18"/>
        <v>9</v>
      </c>
      <c r="N67" s="62">
        <f t="shared" si="18"/>
        <v>146</v>
      </c>
      <c r="O67" s="62">
        <f t="shared" si="18"/>
        <v>5488.5</v>
      </c>
      <c r="P67" s="63"/>
      <c r="Q67" s="64"/>
      <c r="R67" s="114">
        <f>SUM(R27:R66)</f>
        <v>72109.38</v>
      </c>
      <c r="S67" s="114">
        <f>SUM(S27:S66)</f>
        <v>6778.2817200000009</v>
      </c>
      <c r="T67" s="114">
        <f>SUM(T27:T66)</f>
        <v>8941.5631200000007</v>
      </c>
      <c r="U67" s="114">
        <f>SUM(U27:U66)</f>
        <v>87829.22484000001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22.75</v>
      </c>
      <c r="E115" s="62">
        <f t="shared" ref="E115:O115" si="28">E113+E67+E20</f>
        <v>22.75</v>
      </c>
      <c r="F115" s="62">
        <f t="shared" si="28"/>
        <v>22.75</v>
      </c>
      <c r="G115" s="62">
        <f t="shared" si="28"/>
        <v>23.25</v>
      </c>
      <c r="H115" s="62">
        <f t="shared" si="28"/>
        <v>21.25</v>
      </c>
      <c r="I115" s="62">
        <f t="shared" si="28"/>
        <v>0</v>
      </c>
      <c r="J115" s="62">
        <f t="shared" si="28"/>
        <v>0</v>
      </c>
      <c r="K115" s="62">
        <f t="shared" si="28"/>
        <v>112.75</v>
      </c>
      <c r="L115" s="62">
        <f t="shared" si="28"/>
        <v>137</v>
      </c>
      <c r="M115" s="62">
        <f t="shared" si="28"/>
        <v>9</v>
      </c>
      <c r="N115" s="62">
        <f t="shared" si="28"/>
        <v>146</v>
      </c>
      <c r="O115" s="62">
        <f t="shared" si="28"/>
        <v>5488.5</v>
      </c>
      <c r="P115" s="63"/>
      <c r="Q115" s="64"/>
      <c r="R115" s="114">
        <f t="shared" ref="R115:U115" si="29">R113+R67+R20</f>
        <v>72109.38</v>
      </c>
      <c r="S115" s="114">
        <f t="shared" si="29"/>
        <v>6778.2817200000009</v>
      </c>
      <c r="T115" s="114">
        <f t="shared" si="29"/>
        <v>8941.5631200000007</v>
      </c>
      <c r="U115" s="114">
        <f t="shared" si="29"/>
        <v>87829.22484000001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39997558519241921"/>
    <pageSetUpPr fitToPage="1"/>
  </sheetPr>
  <dimension ref="A1:AB578"/>
  <sheetViews>
    <sheetView topLeftCell="A88" zoomScaleNormal="100" workbookViewId="0" xr3:uid="{C7A11F4D-6E51-5B1A-9CF2-8FFD2B06F078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227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228</v>
      </c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229</v>
      </c>
      <c r="C27" s="101">
        <v>10.4</v>
      </c>
      <c r="D27" s="129">
        <v>8.75</v>
      </c>
      <c r="E27" s="129">
        <v>8.75</v>
      </c>
      <c r="F27" s="129">
        <v>8.75</v>
      </c>
      <c r="G27" s="129">
        <v>8.75</v>
      </c>
      <c r="H27" s="129">
        <v>5</v>
      </c>
      <c r="I27" s="129"/>
      <c r="J27" s="129"/>
      <c r="K27" s="26">
        <f t="shared" si="10"/>
        <v>40</v>
      </c>
      <c r="L27" s="54">
        <v>49</v>
      </c>
      <c r="M27" s="54">
        <v>3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21632</v>
      </c>
      <c r="S27" s="112">
        <f t="shared" si="14"/>
        <v>2033.4079999999999</v>
      </c>
      <c r="T27" s="112">
        <f t="shared" si="15"/>
        <v>2682.3679999999999</v>
      </c>
      <c r="U27" s="112">
        <f t="shared" si="16"/>
        <v>26347.775999999998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229</v>
      </c>
      <c r="C28" s="101">
        <v>9.8000000000000007</v>
      </c>
      <c r="D28" s="129">
        <v>8</v>
      </c>
      <c r="E28" s="129">
        <v>8</v>
      </c>
      <c r="F28" s="129">
        <v>8</v>
      </c>
      <c r="G28" s="129">
        <v>8</v>
      </c>
      <c r="H28" s="129">
        <v>5.5</v>
      </c>
      <c r="I28" s="129"/>
      <c r="J28" s="129"/>
      <c r="K28" s="26">
        <f t="shared" si="10"/>
        <v>37.5</v>
      </c>
      <c r="L28" s="54">
        <v>49</v>
      </c>
      <c r="M28" s="54">
        <v>3</v>
      </c>
      <c r="N28" s="21">
        <f t="shared" si="11"/>
        <v>52</v>
      </c>
      <c r="O28" s="22">
        <f t="shared" si="12"/>
        <v>1950</v>
      </c>
      <c r="P28" s="56">
        <v>9.4E-2</v>
      </c>
      <c r="Q28" s="56">
        <v>0.124</v>
      </c>
      <c r="R28" s="112">
        <f t="shared" si="13"/>
        <v>19110</v>
      </c>
      <c r="S28" s="112">
        <f t="shared" si="14"/>
        <v>1796.34</v>
      </c>
      <c r="T28" s="112">
        <f t="shared" si="15"/>
        <v>2369.64</v>
      </c>
      <c r="U28" s="112">
        <f t="shared" si="16"/>
        <v>23275.98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229</v>
      </c>
      <c r="C29" s="101">
        <v>13.66</v>
      </c>
      <c r="D29" s="129">
        <v>9.5</v>
      </c>
      <c r="E29" s="129">
        <v>8</v>
      </c>
      <c r="F29" s="129">
        <v>8</v>
      </c>
      <c r="G29" s="129">
        <v>8</v>
      </c>
      <c r="H29" s="129">
        <v>5</v>
      </c>
      <c r="I29" s="129"/>
      <c r="J29" s="129"/>
      <c r="K29" s="26">
        <f t="shared" si="10"/>
        <v>38.5</v>
      </c>
      <c r="L29" s="54">
        <v>49</v>
      </c>
      <c r="M29" s="54">
        <v>3</v>
      </c>
      <c r="N29" s="21">
        <f t="shared" si="11"/>
        <v>52</v>
      </c>
      <c r="O29" s="22">
        <f t="shared" si="12"/>
        <v>2002</v>
      </c>
      <c r="P29" s="56">
        <v>9.4E-2</v>
      </c>
      <c r="Q29" s="56">
        <v>0.124</v>
      </c>
      <c r="R29" s="112">
        <f t="shared" si="13"/>
        <v>27347.32</v>
      </c>
      <c r="S29" s="112">
        <f t="shared" si="14"/>
        <v>2570.6480799999999</v>
      </c>
      <c r="T29" s="112">
        <f t="shared" si="15"/>
        <v>3391.0676800000001</v>
      </c>
      <c r="U29" s="112">
        <f t="shared" si="16"/>
        <v>33309.035759999999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73</v>
      </c>
      <c r="C30" s="101">
        <v>15.3</v>
      </c>
      <c r="D30" s="129">
        <v>8</v>
      </c>
      <c r="E30" s="129">
        <v>8</v>
      </c>
      <c r="F30" s="129">
        <v>8</v>
      </c>
      <c r="G30" s="129">
        <v>8</v>
      </c>
      <c r="H30" s="129">
        <v>7.5</v>
      </c>
      <c r="I30" s="129"/>
      <c r="J30" s="129"/>
      <c r="K30" s="26">
        <f t="shared" si="10"/>
        <v>39.5</v>
      </c>
      <c r="L30" s="54">
        <v>49</v>
      </c>
      <c r="M30" s="54">
        <v>3</v>
      </c>
      <c r="N30" s="21">
        <f t="shared" si="11"/>
        <v>52</v>
      </c>
      <c r="O30" s="22">
        <f t="shared" si="12"/>
        <v>2054</v>
      </c>
      <c r="P30" s="56">
        <v>9.4E-2</v>
      </c>
      <c r="Q30" s="56">
        <v>0.124</v>
      </c>
      <c r="R30" s="112">
        <f t="shared" si="13"/>
        <v>31426.2</v>
      </c>
      <c r="S30" s="112">
        <f t="shared" si="14"/>
        <v>2954.0628000000002</v>
      </c>
      <c r="T30" s="112">
        <f t="shared" si="15"/>
        <v>3896.8488000000002</v>
      </c>
      <c r="U30" s="112">
        <f t="shared" si="16"/>
        <v>38277.111600000004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86</v>
      </c>
      <c r="C31" s="101">
        <v>10</v>
      </c>
      <c r="D31" s="53">
        <v>8</v>
      </c>
      <c r="E31" s="53">
        <v>8</v>
      </c>
      <c r="F31" s="53">
        <v>8</v>
      </c>
      <c r="G31" s="53">
        <v>8</v>
      </c>
      <c r="H31" s="53">
        <v>8</v>
      </c>
      <c r="I31" s="53"/>
      <c r="J31" s="53"/>
      <c r="K31" s="26">
        <f t="shared" si="10"/>
        <v>40</v>
      </c>
      <c r="L31" s="54">
        <v>50</v>
      </c>
      <c r="M31" s="54">
        <v>2</v>
      </c>
      <c r="N31" s="21">
        <f t="shared" si="11"/>
        <v>52</v>
      </c>
      <c r="O31" s="22">
        <f t="shared" si="12"/>
        <v>2080</v>
      </c>
      <c r="P31" s="56">
        <v>9.4E-2</v>
      </c>
      <c r="Q31" s="56">
        <v>0.124</v>
      </c>
      <c r="R31" s="112">
        <f t="shared" si="13"/>
        <v>20800</v>
      </c>
      <c r="S31" s="112">
        <f t="shared" si="14"/>
        <v>1955.2</v>
      </c>
      <c r="T31" s="112">
        <f t="shared" si="15"/>
        <v>2579.1999999999998</v>
      </c>
      <c r="U31" s="112">
        <f t="shared" si="16"/>
        <v>25334.400000000001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42.25</v>
      </c>
      <c r="E67" s="62">
        <f t="shared" si="18"/>
        <v>40.75</v>
      </c>
      <c r="F67" s="62">
        <f t="shared" si="18"/>
        <v>40.75</v>
      </c>
      <c r="G67" s="62">
        <f t="shared" si="18"/>
        <v>40.75</v>
      </c>
      <c r="H67" s="62">
        <f t="shared" si="18"/>
        <v>31</v>
      </c>
      <c r="I67" s="62">
        <f t="shared" si="18"/>
        <v>0</v>
      </c>
      <c r="J67" s="62">
        <f t="shared" si="18"/>
        <v>0</v>
      </c>
      <c r="K67" s="62">
        <f t="shared" si="18"/>
        <v>195.5</v>
      </c>
      <c r="L67" s="62">
        <f t="shared" si="18"/>
        <v>246</v>
      </c>
      <c r="M67" s="62">
        <f t="shared" si="18"/>
        <v>14</v>
      </c>
      <c r="N67" s="62">
        <f t="shared" si="18"/>
        <v>260</v>
      </c>
      <c r="O67" s="62">
        <f t="shared" si="18"/>
        <v>10166</v>
      </c>
      <c r="P67" s="63"/>
      <c r="Q67" s="64"/>
      <c r="R67" s="114">
        <f>SUM(R27:R66)</f>
        <v>120315.52</v>
      </c>
      <c r="S67" s="114">
        <f>SUM(S27:S66)</f>
        <v>11309.658880000001</v>
      </c>
      <c r="T67" s="114">
        <f>SUM(T27:T66)</f>
        <v>14919.124479999999</v>
      </c>
      <c r="U67" s="114">
        <f>SUM(U27:U66)</f>
        <v>146544.30335999999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42.25</v>
      </c>
      <c r="E115" s="62">
        <f t="shared" ref="E115:O115" si="28">E113+E67+E20</f>
        <v>40.75</v>
      </c>
      <c r="F115" s="62">
        <f t="shared" si="28"/>
        <v>40.75</v>
      </c>
      <c r="G115" s="62">
        <f t="shared" si="28"/>
        <v>40.75</v>
      </c>
      <c r="H115" s="62">
        <f t="shared" si="28"/>
        <v>31</v>
      </c>
      <c r="I115" s="62">
        <f t="shared" si="28"/>
        <v>0</v>
      </c>
      <c r="J115" s="62">
        <f t="shared" si="28"/>
        <v>0</v>
      </c>
      <c r="K115" s="62">
        <f t="shared" si="28"/>
        <v>195.5</v>
      </c>
      <c r="L115" s="62">
        <f t="shared" si="28"/>
        <v>246</v>
      </c>
      <c r="M115" s="62">
        <f t="shared" si="28"/>
        <v>14</v>
      </c>
      <c r="N115" s="62">
        <f t="shared" si="28"/>
        <v>260</v>
      </c>
      <c r="O115" s="62">
        <f t="shared" si="28"/>
        <v>10166</v>
      </c>
      <c r="P115" s="63"/>
      <c r="Q115" s="64"/>
      <c r="R115" s="114">
        <f t="shared" ref="R115:U115" si="29">R113+R67+R20</f>
        <v>120315.52</v>
      </c>
      <c r="S115" s="114">
        <f t="shared" si="29"/>
        <v>11309.658880000001</v>
      </c>
      <c r="T115" s="114">
        <f t="shared" si="29"/>
        <v>14919.124479999999</v>
      </c>
      <c r="U115" s="114">
        <f t="shared" si="29"/>
        <v>146544.30335999999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39997558519241921"/>
    <pageSetUpPr fitToPage="1"/>
  </sheetPr>
  <dimension ref="A1:AB578"/>
  <sheetViews>
    <sheetView tabSelected="1" view="pageBreakPreview" zoomScale="60" zoomScaleNormal="100" workbookViewId="0" xr3:uid="{D979DC6D-665A-5B40-B235-9A07D260EAB6}">
      <selection activeCell="N33" sqref="N33"/>
    </sheetView>
  </sheetViews>
  <sheetFormatPr defaultColWidth="9.140625" defaultRowHeight="12.75"/>
  <cols>
    <col min="1" max="1" width="8.5703125" style="4" customWidth="1"/>
    <col min="2" max="2" width="25.140625" style="4" customWidth="1"/>
    <col min="3" max="3" width="11.1406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230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231</v>
      </c>
      <c r="C14" s="103">
        <v>53901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49</v>
      </c>
      <c r="M14" s="54">
        <v>3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53901</v>
      </c>
      <c r="S14" s="112">
        <f t="shared" si="3"/>
        <v>5066.6940000000004</v>
      </c>
      <c r="T14" s="112">
        <f t="shared" si="4"/>
        <v>6683.7240000000002</v>
      </c>
      <c r="U14" s="112">
        <f t="shared" si="5"/>
        <v>65651.418000000005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 t="s">
        <v>231</v>
      </c>
      <c r="C15" s="104">
        <v>58693</v>
      </c>
      <c r="D15" s="54">
        <v>8</v>
      </c>
      <c r="E15" s="54">
        <v>8</v>
      </c>
      <c r="F15" s="54">
        <v>8</v>
      </c>
      <c r="G15" s="54">
        <v>8</v>
      </c>
      <c r="H15" s="54">
        <v>8</v>
      </c>
      <c r="I15" s="54"/>
      <c r="J15" s="54"/>
      <c r="K15" s="26">
        <f t="shared" si="0"/>
        <v>40</v>
      </c>
      <c r="L15" s="54">
        <v>49</v>
      </c>
      <c r="M15" s="54">
        <v>3</v>
      </c>
      <c r="N15" s="21">
        <f t="shared" si="1"/>
        <v>52</v>
      </c>
      <c r="O15" s="22">
        <f t="shared" si="2"/>
        <v>2080</v>
      </c>
      <c r="P15" s="56">
        <v>9.4E-2</v>
      </c>
      <c r="Q15" s="56">
        <v>0.124</v>
      </c>
      <c r="R15" s="112">
        <f t="shared" si="6"/>
        <v>58693</v>
      </c>
      <c r="S15" s="112">
        <f t="shared" si="3"/>
        <v>5517.1419999999998</v>
      </c>
      <c r="T15" s="112">
        <f t="shared" si="4"/>
        <v>7277.9319999999998</v>
      </c>
      <c r="U15" s="112">
        <f t="shared" si="5"/>
        <v>71488.073999999993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 t="s">
        <v>232</v>
      </c>
      <c r="C16" s="104">
        <v>58113</v>
      </c>
      <c r="D16" s="53">
        <v>8</v>
      </c>
      <c r="E16" s="53">
        <v>8</v>
      </c>
      <c r="F16" s="53">
        <v>8</v>
      </c>
      <c r="G16" s="53">
        <v>8</v>
      </c>
      <c r="H16" s="53">
        <v>8</v>
      </c>
      <c r="I16" s="53"/>
      <c r="J16" s="53"/>
      <c r="K16" s="26">
        <f t="shared" si="0"/>
        <v>40</v>
      </c>
      <c r="L16" s="54">
        <v>49</v>
      </c>
      <c r="M16" s="54">
        <v>3</v>
      </c>
      <c r="N16" s="21">
        <f t="shared" si="1"/>
        <v>52</v>
      </c>
      <c r="O16" s="22">
        <f t="shared" si="2"/>
        <v>2080</v>
      </c>
      <c r="P16" s="56">
        <v>9.4E-2</v>
      </c>
      <c r="Q16" s="56">
        <v>0.124</v>
      </c>
      <c r="R16" s="112">
        <f t="shared" si="6"/>
        <v>58113</v>
      </c>
      <c r="S16" s="112">
        <f t="shared" si="3"/>
        <v>5462.6220000000003</v>
      </c>
      <c r="T16" s="112">
        <f t="shared" si="4"/>
        <v>7206.0119999999997</v>
      </c>
      <c r="U16" s="112">
        <f t="shared" si="5"/>
        <v>70781.634000000005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24</v>
      </c>
      <c r="E20" s="62">
        <f t="shared" ref="E20:O20" si="8">SUM(E14:E19)</f>
        <v>24</v>
      </c>
      <c r="F20" s="62">
        <f t="shared" si="8"/>
        <v>24</v>
      </c>
      <c r="G20" s="62">
        <f t="shared" si="8"/>
        <v>24</v>
      </c>
      <c r="H20" s="62">
        <f t="shared" si="8"/>
        <v>24</v>
      </c>
      <c r="I20" s="62">
        <f t="shared" si="8"/>
        <v>0</v>
      </c>
      <c r="J20" s="62">
        <f t="shared" si="8"/>
        <v>0</v>
      </c>
      <c r="K20" s="62">
        <f t="shared" si="8"/>
        <v>120</v>
      </c>
      <c r="L20" s="62">
        <f t="shared" si="8"/>
        <v>147</v>
      </c>
      <c r="M20" s="62">
        <f t="shared" si="8"/>
        <v>9</v>
      </c>
      <c r="N20" s="62">
        <f t="shared" si="8"/>
        <v>156</v>
      </c>
      <c r="O20" s="62">
        <f t="shared" si="8"/>
        <v>6240</v>
      </c>
      <c r="P20" s="63"/>
      <c r="Q20" s="64"/>
      <c r="R20" s="114">
        <f>SUM(R14:R19)</f>
        <v>170707</v>
      </c>
      <c r="S20" s="114">
        <f t="shared" ref="S20:U20" si="9">SUM(S14:S19)</f>
        <v>16046.457999999999</v>
      </c>
      <c r="T20" s="114">
        <f t="shared" si="9"/>
        <v>21167.667999999998</v>
      </c>
      <c r="U20" s="114">
        <f t="shared" si="9"/>
        <v>207921.12599999999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14.04</v>
      </c>
      <c r="D27" s="53">
        <v>8</v>
      </c>
      <c r="E27" s="53">
        <v>8</v>
      </c>
      <c r="F27" s="53">
        <v>8</v>
      </c>
      <c r="G27" s="53">
        <v>8</v>
      </c>
      <c r="H27" s="53">
        <v>8</v>
      </c>
      <c r="I27" s="53">
        <v>0</v>
      </c>
      <c r="J27" s="53">
        <v>0</v>
      </c>
      <c r="K27" s="26">
        <f t="shared" si="10"/>
        <v>40</v>
      </c>
      <c r="L27" s="54">
        <v>45</v>
      </c>
      <c r="M27" s="54">
        <v>3</v>
      </c>
      <c r="N27" s="21">
        <f t="shared" si="11"/>
        <v>48</v>
      </c>
      <c r="O27" s="22">
        <f t="shared" si="12"/>
        <v>1920</v>
      </c>
      <c r="P27" s="56">
        <v>9.4E-2</v>
      </c>
      <c r="Q27" s="56">
        <v>0.124</v>
      </c>
      <c r="R27" s="112">
        <f t="shared" si="13"/>
        <v>26956.799999999999</v>
      </c>
      <c r="S27" s="112">
        <f t="shared" si="14"/>
        <v>2533.9391999999998</v>
      </c>
      <c r="T27" s="112">
        <f t="shared" si="15"/>
        <v>3342.6432</v>
      </c>
      <c r="U27" s="112">
        <f t="shared" si="16"/>
        <v>32833.382400000002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73</v>
      </c>
      <c r="C28" s="101">
        <v>12.18</v>
      </c>
      <c r="D28" s="53">
        <v>8</v>
      </c>
      <c r="E28" s="53">
        <v>8</v>
      </c>
      <c r="F28" s="53">
        <v>8</v>
      </c>
      <c r="G28" s="53">
        <v>8</v>
      </c>
      <c r="H28" s="53">
        <v>8</v>
      </c>
      <c r="I28" s="53">
        <v>0</v>
      </c>
      <c r="J28" s="53">
        <v>0</v>
      </c>
      <c r="K28" s="26">
        <f t="shared" si="10"/>
        <v>40</v>
      </c>
      <c r="L28" s="54">
        <v>45</v>
      </c>
      <c r="M28" s="54">
        <v>3</v>
      </c>
      <c r="N28" s="21">
        <f t="shared" si="11"/>
        <v>48</v>
      </c>
      <c r="O28" s="22">
        <f t="shared" si="12"/>
        <v>1920</v>
      </c>
      <c r="P28" s="56">
        <v>9.4E-2</v>
      </c>
      <c r="Q28" s="56">
        <v>0.124</v>
      </c>
      <c r="R28" s="112">
        <f t="shared" si="13"/>
        <v>23385.599999999999</v>
      </c>
      <c r="S28" s="112">
        <f t="shared" si="14"/>
        <v>2198.2464</v>
      </c>
      <c r="T28" s="112">
        <f t="shared" si="15"/>
        <v>2899.8143999999998</v>
      </c>
      <c r="U28" s="112">
        <f t="shared" si="16"/>
        <v>28483.660799999998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233</v>
      </c>
      <c r="C29" s="101">
        <v>17.14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>
        <v>0</v>
      </c>
      <c r="J29" s="53">
        <v>0</v>
      </c>
      <c r="K29" s="26">
        <f t="shared" si="10"/>
        <v>40</v>
      </c>
      <c r="L29" s="54">
        <v>45</v>
      </c>
      <c r="M29" s="54">
        <v>3</v>
      </c>
      <c r="N29" s="21">
        <f t="shared" si="11"/>
        <v>48</v>
      </c>
      <c r="O29" s="22">
        <f t="shared" si="12"/>
        <v>1920</v>
      </c>
      <c r="P29" s="56">
        <v>9.4E-2</v>
      </c>
      <c r="Q29" s="56">
        <v>0.124</v>
      </c>
      <c r="R29" s="112">
        <f t="shared" si="13"/>
        <v>32908.800000000003</v>
      </c>
      <c r="S29" s="112">
        <f t="shared" si="14"/>
        <v>3093.4272000000001</v>
      </c>
      <c r="T29" s="112">
        <f t="shared" si="15"/>
        <v>4080.6912000000002</v>
      </c>
      <c r="U29" s="112">
        <f t="shared" si="16"/>
        <v>40082.918400000002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234</v>
      </c>
      <c r="C30" s="101">
        <v>8.25</v>
      </c>
      <c r="D30" s="54">
        <v>8</v>
      </c>
      <c r="E30" s="54">
        <v>8</v>
      </c>
      <c r="F30" s="54">
        <v>8</v>
      </c>
      <c r="G30" s="54">
        <v>8</v>
      </c>
      <c r="H30" s="54">
        <v>8</v>
      </c>
      <c r="I30" s="54">
        <v>0</v>
      </c>
      <c r="J30" s="54">
        <v>0</v>
      </c>
      <c r="K30" s="26">
        <f t="shared" si="10"/>
        <v>40</v>
      </c>
      <c r="L30" s="54">
        <v>45</v>
      </c>
      <c r="M30" s="54">
        <v>0</v>
      </c>
      <c r="N30" s="21">
        <f t="shared" si="11"/>
        <v>45</v>
      </c>
      <c r="O30" s="22">
        <f t="shared" si="12"/>
        <v>1800</v>
      </c>
      <c r="P30" s="56">
        <v>9.4E-2</v>
      </c>
      <c r="Q30" s="56">
        <v>0.124</v>
      </c>
      <c r="R30" s="112">
        <f t="shared" si="13"/>
        <v>14850</v>
      </c>
      <c r="S30" s="112">
        <f t="shared" si="14"/>
        <v>1395.9</v>
      </c>
      <c r="T30" s="112">
        <f t="shared" si="15"/>
        <v>1841.4</v>
      </c>
      <c r="U30" s="112">
        <f t="shared" si="16"/>
        <v>18087.3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235</v>
      </c>
      <c r="C31" s="101">
        <v>9.5</v>
      </c>
      <c r="D31" s="53">
        <v>8</v>
      </c>
      <c r="E31" s="53">
        <v>8</v>
      </c>
      <c r="F31" s="53">
        <v>8</v>
      </c>
      <c r="G31" s="53">
        <v>8</v>
      </c>
      <c r="H31" s="53">
        <v>8</v>
      </c>
      <c r="I31" s="53">
        <v>0</v>
      </c>
      <c r="J31" s="53">
        <v>0</v>
      </c>
      <c r="K31" s="26">
        <f t="shared" si="10"/>
        <v>40</v>
      </c>
      <c r="L31" s="54">
        <v>45</v>
      </c>
      <c r="M31" s="54">
        <v>3</v>
      </c>
      <c r="N31" s="21">
        <f t="shared" si="11"/>
        <v>48</v>
      </c>
      <c r="O31" s="22">
        <f t="shared" si="12"/>
        <v>1920</v>
      </c>
      <c r="P31" s="56">
        <v>9.4E-2</v>
      </c>
      <c r="Q31" s="56">
        <v>0.124</v>
      </c>
      <c r="R31" s="112">
        <f t="shared" si="13"/>
        <v>18240</v>
      </c>
      <c r="S31" s="112">
        <f t="shared" si="14"/>
        <v>1714.56</v>
      </c>
      <c r="T31" s="112">
        <f t="shared" si="15"/>
        <v>2261.7599999999998</v>
      </c>
      <c r="U31" s="112">
        <f t="shared" si="16"/>
        <v>22216.32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57</v>
      </c>
      <c r="C32" s="101">
        <v>14</v>
      </c>
      <c r="D32" s="53">
        <v>8</v>
      </c>
      <c r="E32" s="53">
        <v>8</v>
      </c>
      <c r="F32" s="53">
        <v>8</v>
      </c>
      <c r="G32" s="53">
        <v>8</v>
      </c>
      <c r="H32" s="53">
        <v>8</v>
      </c>
      <c r="I32" s="53">
        <v>0</v>
      </c>
      <c r="J32" s="53">
        <v>0</v>
      </c>
      <c r="K32" s="26">
        <f t="shared" si="10"/>
        <v>40</v>
      </c>
      <c r="L32" s="54">
        <v>45</v>
      </c>
      <c r="M32" s="54">
        <v>3</v>
      </c>
      <c r="N32" s="21">
        <f t="shared" si="11"/>
        <v>48</v>
      </c>
      <c r="O32" s="22">
        <f t="shared" si="12"/>
        <v>1920</v>
      </c>
      <c r="P32" s="56">
        <v>9.4E-2</v>
      </c>
      <c r="Q32" s="56">
        <v>0.124</v>
      </c>
      <c r="R32" s="112">
        <f t="shared" si="13"/>
        <v>26880</v>
      </c>
      <c r="S32" s="112">
        <f t="shared" si="14"/>
        <v>2526.7199999999998</v>
      </c>
      <c r="T32" s="112">
        <f t="shared" si="15"/>
        <v>3333.12</v>
      </c>
      <c r="U32" s="112">
        <f t="shared" si="16"/>
        <v>32739.84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236</v>
      </c>
      <c r="C33" s="101">
        <v>17</v>
      </c>
      <c r="D33" s="53">
        <v>8</v>
      </c>
      <c r="E33" s="53">
        <v>8</v>
      </c>
      <c r="F33" s="53">
        <v>8</v>
      </c>
      <c r="G33" s="53">
        <v>8</v>
      </c>
      <c r="H33" s="53">
        <v>8</v>
      </c>
      <c r="I33" s="53">
        <v>0</v>
      </c>
      <c r="J33" s="53">
        <v>0</v>
      </c>
      <c r="K33" s="26">
        <f t="shared" si="10"/>
        <v>40</v>
      </c>
      <c r="L33" s="54">
        <v>45</v>
      </c>
      <c r="M33" s="54">
        <v>3</v>
      </c>
      <c r="N33" s="21">
        <f t="shared" si="11"/>
        <v>48</v>
      </c>
      <c r="O33" s="22">
        <f t="shared" si="12"/>
        <v>1920</v>
      </c>
      <c r="P33" s="56">
        <v>9.4E-2</v>
      </c>
      <c r="Q33" s="56">
        <v>0.124</v>
      </c>
      <c r="R33" s="112">
        <f t="shared" si="13"/>
        <v>32640</v>
      </c>
      <c r="S33" s="112">
        <f t="shared" si="14"/>
        <v>3068.16</v>
      </c>
      <c r="T33" s="112">
        <f t="shared" si="15"/>
        <v>4047.36</v>
      </c>
      <c r="U33" s="112">
        <f t="shared" si="16"/>
        <v>39755.520000000004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57</v>
      </c>
      <c r="C34" s="101">
        <v>12.5</v>
      </c>
      <c r="D34" s="53">
        <v>8</v>
      </c>
      <c r="E34" s="53">
        <v>8</v>
      </c>
      <c r="F34" s="53">
        <v>8</v>
      </c>
      <c r="G34" s="53">
        <v>8</v>
      </c>
      <c r="H34" s="53">
        <v>8</v>
      </c>
      <c r="I34" s="53">
        <v>0</v>
      </c>
      <c r="J34" s="53">
        <v>0</v>
      </c>
      <c r="K34" s="26">
        <f t="shared" si="10"/>
        <v>40</v>
      </c>
      <c r="L34" s="54">
        <v>45</v>
      </c>
      <c r="M34" s="54">
        <v>3</v>
      </c>
      <c r="N34" s="21">
        <f t="shared" si="11"/>
        <v>48</v>
      </c>
      <c r="O34" s="22">
        <f t="shared" si="12"/>
        <v>1920</v>
      </c>
      <c r="P34" s="56">
        <v>9.4E-2</v>
      </c>
      <c r="Q34" s="56">
        <v>0.124</v>
      </c>
      <c r="R34" s="112">
        <f t="shared" si="13"/>
        <v>24000</v>
      </c>
      <c r="S34" s="112">
        <f t="shared" si="14"/>
        <v>2256</v>
      </c>
      <c r="T34" s="112">
        <f t="shared" si="15"/>
        <v>2976</v>
      </c>
      <c r="U34" s="112">
        <f t="shared" si="16"/>
        <v>29232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97</v>
      </c>
      <c r="C35" s="101">
        <v>15.21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>
        <v>0</v>
      </c>
      <c r="J35" s="53">
        <v>0</v>
      </c>
      <c r="K35" s="26">
        <f t="shared" si="10"/>
        <v>40</v>
      </c>
      <c r="L35" s="54">
        <v>45</v>
      </c>
      <c r="M35" s="54">
        <v>3</v>
      </c>
      <c r="N35" s="21">
        <f t="shared" si="11"/>
        <v>48</v>
      </c>
      <c r="O35" s="22">
        <f t="shared" si="12"/>
        <v>1920</v>
      </c>
      <c r="P35" s="56">
        <v>9.4E-2</v>
      </c>
      <c r="Q35" s="56">
        <v>0.124</v>
      </c>
      <c r="R35" s="112">
        <f t="shared" si="13"/>
        <v>29203.200000000001</v>
      </c>
      <c r="S35" s="112">
        <f t="shared" si="14"/>
        <v>2745.1008000000002</v>
      </c>
      <c r="T35" s="112">
        <f t="shared" si="15"/>
        <v>3621.1968000000002</v>
      </c>
      <c r="U35" s="112">
        <f t="shared" si="16"/>
        <v>35569.497600000002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97</v>
      </c>
      <c r="C36" s="101">
        <v>8.25</v>
      </c>
      <c r="D36" s="54">
        <v>8</v>
      </c>
      <c r="E36" s="54">
        <v>4</v>
      </c>
      <c r="F36" s="54">
        <v>8</v>
      </c>
      <c r="G36" s="54">
        <v>0</v>
      </c>
      <c r="H36" s="54">
        <v>8</v>
      </c>
      <c r="I36" s="54">
        <v>0</v>
      </c>
      <c r="J36" s="54">
        <v>0</v>
      </c>
      <c r="K36" s="26">
        <f t="shared" si="10"/>
        <v>28</v>
      </c>
      <c r="L36" s="54">
        <v>25</v>
      </c>
      <c r="M36" s="54">
        <v>0</v>
      </c>
      <c r="N36" s="21">
        <f t="shared" si="11"/>
        <v>25</v>
      </c>
      <c r="O36" s="22">
        <f t="shared" si="12"/>
        <v>700</v>
      </c>
      <c r="P36" s="56">
        <v>9.4E-2</v>
      </c>
      <c r="Q36" s="56">
        <v>0.124</v>
      </c>
      <c r="R36" s="112">
        <f t="shared" si="13"/>
        <v>5775</v>
      </c>
      <c r="S36" s="112">
        <f t="shared" si="14"/>
        <v>542.85</v>
      </c>
      <c r="T36" s="112">
        <f t="shared" si="15"/>
        <v>716.1</v>
      </c>
      <c r="U36" s="112">
        <f t="shared" si="16"/>
        <v>7033.95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80</v>
      </c>
      <c r="E67" s="62">
        <f t="shared" si="18"/>
        <v>76</v>
      </c>
      <c r="F67" s="62">
        <f t="shared" si="18"/>
        <v>80</v>
      </c>
      <c r="G67" s="62">
        <f t="shared" si="18"/>
        <v>72</v>
      </c>
      <c r="H67" s="62">
        <f t="shared" si="18"/>
        <v>80</v>
      </c>
      <c r="I67" s="62">
        <f t="shared" si="18"/>
        <v>0</v>
      </c>
      <c r="J67" s="62">
        <f t="shared" si="18"/>
        <v>0</v>
      </c>
      <c r="K67" s="62">
        <f t="shared" si="18"/>
        <v>388</v>
      </c>
      <c r="L67" s="62">
        <f t="shared" si="18"/>
        <v>430</v>
      </c>
      <c r="M67" s="62">
        <f t="shared" si="18"/>
        <v>24</v>
      </c>
      <c r="N67" s="62">
        <f t="shared" si="18"/>
        <v>454</v>
      </c>
      <c r="O67" s="62">
        <f t="shared" si="18"/>
        <v>17860</v>
      </c>
      <c r="P67" s="63"/>
      <c r="Q67" s="64"/>
      <c r="R67" s="114">
        <f>SUM(R27:R66)</f>
        <v>234839.40000000002</v>
      </c>
      <c r="S67" s="114">
        <f>SUM(S27:S66)</f>
        <v>22074.903599999998</v>
      </c>
      <c r="T67" s="114">
        <f>SUM(T27:T66)</f>
        <v>29120.085599999999</v>
      </c>
      <c r="U67" s="114">
        <f>SUM(U27:U66)</f>
        <v>286034.38920000003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73</v>
      </c>
      <c r="C73" s="55">
        <v>13</v>
      </c>
      <c r="D73" s="53">
        <v>8</v>
      </c>
      <c r="E73" s="53">
        <v>0</v>
      </c>
      <c r="F73" s="53">
        <v>8</v>
      </c>
      <c r="G73" s="53">
        <v>0</v>
      </c>
      <c r="H73" s="53">
        <v>8</v>
      </c>
      <c r="I73" s="53">
        <v>0</v>
      </c>
      <c r="J73" s="53">
        <v>0</v>
      </c>
      <c r="K73" s="26">
        <f t="shared" si="19"/>
        <v>24</v>
      </c>
      <c r="L73" s="54">
        <v>30</v>
      </c>
      <c r="M73" s="54">
        <v>0</v>
      </c>
      <c r="N73" s="21">
        <f t="shared" si="20"/>
        <v>30</v>
      </c>
      <c r="O73" s="22">
        <f t="shared" si="21"/>
        <v>720</v>
      </c>
      <c r="P73" s="56">
        <v>9.4E-2</v>
      </c>
      <c r="Q73" s="56"/>
      <c r="R73" s="112">
        <f t="shared" si="22"/>
        <v>9360</v>
      </c>
      <c r="S73" s="112">
        <f t="shared" si="23"/>
        <v>879.84</v>
      </c>
      <c r="T73" s="112">
        <f t="shared" si="24"/>
        <v>0</v>
      </c>
      <c r="U73" s="112">
        <f t="shared" si="25"/>
        <v>10239.84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97</v>
      </c>
      <c r="C74" s="55">
        <v>8.25</v>
      </c>
      <c r="D74" s="53">
        <v>4</v>
      </c>
      <c r="E74" s="53">
        <v>4</v>
      </c>
      <c r="F74" s="53">
        <v>4</v>
      </c>
      <c r="G74" s="53">
        <v>0</v>
      </c>
      <c r="H74" s="53">
        <v>0</v>
      </c>
      <c r="I74" s="53">
        <v>0</v>
      </c>
      <c r="J74" s="53">
        <v>0</v>
      </c>
      <c r="K74" s="26">
        <f t="shared" si="19"/>
        <v>12</v>
      </c>
      <c r="L74" s="54">
        <v>15</v>
      </c>
      <c r="M74" s="54">
        <v>0</v>
      </c>
      <c r="N74" s="21">
        <f t="shared" si="20"/>
        <v>15</v>
      </c>
      <c r="O74" s="22">
        <f t="shared" si="21"/>
        <v>180</v>
      </c>
      <c r="P74" s="56">
        <v>9.4E-2</v>
      </c>
      <c r="Q74" s="56"/>
      <c r="R74" s="112">
        <f t="shared" si="22"/>
        <v>1485</v>
      </c>
      <c r="S74" s="112">
        <f t="shared" si="23"/>
        <v>139.59</v>
      </c>
      <c r="T74" s="112">
        <f t="shared" si="24"/>
        <v>0</v>
      </c>
      <c r="U74" s="112">
        <f t="shared" si="25"/>
        <v>1624.59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97</v>
      </c>
      <c r="C75" s="55">
        <v>8.25</v>
      </c>
      <c r="D75" s="53">
        <v>4</v>
      </c>
      <c r="E75" s="53">
        <v>4</v>
      </c>
      <c r="F75" s="53">
        <v>4</v>
      </c>
      <c r="G75" s="53">
        <v>4</v>
      </c>
      <c r="H75" s="53">
        <v>4</v>
      </c>
      <c r="I75" s="53">
        <v>0</v>
      </c>
      <c r="J75" s="53">
        <v>0</v>
      </c>
      <c r="K75" s="26">
        <f t="shared" si="19"/>
        <v>20</v>
      </c>
      <c r="L75" s="54">
        <v>20</v>
      </c>
      <c r="M75" s="54">
        <v>0</v>
      </c>
      <c r="N75" s="21">
        <f t="shared" si="20"/>
        <v>20</v>
      </c>
      <c r="O75" s="22">
        <f t="shared" si="21"/>
        <v>400</v>
      </c>
      <c r="P75" s="56">
        <v>9.4E-2</v>
      </c>
      <c r="Q75" s="56"/>
      <c r="R75" s="112">
        <f t="shared" si="22"/>
        <v>3300</v>
      </c>
      <c r="S75" s="112">
        <f t="shared" si="23"/>
        <v>310.2</v>
      </c>
      <c r="T75" s="112">
        <f t="shared" si="24"/>
        <v>0</v>
      </c>
      <c r="U75" s="112">
        <f t="shared" si="25"/>
        <v>3610.2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97</v>
      </c>
      <c r="C76" s="55">
        <v>8.25</v>
      </c>
      <c r="D76" s="53">
        <v>4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26">
        <f t="shared" si="19"/>
        <v>4</v>
      </c>
      <c r="L76" s="54">
        <v>20</v>
      </c>
      <c r="M76" s="54">
        <v>0</v>
      </c>
      <c r="N76" s="21">
        <f t="shared" si="20"/>
        <v>20</v>
      </c>
      <c r="O76" s="22">
        <f t="shared" si="21"/>
        <v>80</v>
      </c>
      <c r="P76" s="56">
        <v>9.4E-2</v>
      </c>
      <c r="Q76" s="56"/>
      <c r="R76" s="112">
        <f t="shared" si="22"/>
        <v>660</v>
      </c>
      <c r="S76" s="112">
        <f t="shared" si="23"/>
        <v>62.04</v>
      </c>
      <c r="T76" s="112">
        <f t="shared" si="24"/>
        <v>0</v>
      </c>
      <c r="U76" s="112">
        <f t="shared" si="25"/>
        <v>722.04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97</v>
      </c>
      <c r="C77" s="55">
        <v>8.25</v>
      </c>
      <c r="D77" s="53">
        <v>0</v>
      </c>
      <c r="E77" s="53">
        <v>4</v>
      </c>
      <c r="F77" s="53">
        <v>0</v>
      </c>
      <c r="G77" s="53">
        <v>4</v>
      </c>
      <c r="H77" s="53">
        <v>0</v>
      </c>
      <c r="I77" s="53">
        <v>4</v>
      </c>
      <c r="J77" s="53">
        <v>0</v>
      </c>
      <c r="K77" s="26">
        <f t="shared" si="19"/>
        <v>12</v>
      </c>
      <c r="L77" s="54">
        <v>20</v>
      </c>
      <c r="M77" s="54">
        <v>0</v>
      </c>
      <c r="N77" s="21">
        <f t="shared" si="20"/>
        <v>20</v>
      </c>
      <c r="O77" s="22">
        <f t="shared" si="21"/>
        <v>240</v>
      </c>
      <c r="P77" s="56">
        <v>9.4E-2</v>
      </c>
      <c r="Q77" s="56"/>
      <c r="R77" s="112">
        <f t="shared" si="22"/>
        <v>1980</v>
      </c>
      <c r="S77" s="112">
        <f t="shared" si="23"/>
        <v>186.12</v>
      </c>
      <c r="T77" s="112">
        <f t="shared" si="24"/>
        <v>0</v>
      </c>
      <c r="U77" s="112">
        <f t="shared" si="25"/>
        <v>2166.12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97</v>
      </c>
      <c r="C78" s="106">
        <v>8.25</v>
      </c>
      <c r="D78" s="54">
        <v>4</v>
      </c>
      <c r="E78" s="54">
        <v>4</v>
      </c>
      <c r="F78" s="54">
        <v>4</v>
      </c>
      <c r="G78" s="54">
        <v>4</v>
      </c>
      <c r="H78" s="54">
        <v>0</v>
      </c>
      <c r="I78" s="54">
        <v>0</v>
      </c>
      <c r="J78" s="54">
        <v>0</v>
      </c>
      <c r="K78" s="26">
        <f t="shared" si="19"/>
        <v>16</v>
      </c>
      <c r="L78" s="54">
        <v>20</v>
      </c>
      <c r="M78" s="54">
        <v>0</v>
      </c>
      <c r="N78" s="21">
        <f t="shared" si="20"/>
        <v>20</v>
      </c>
      <c r="O78" s="22">
        <f t="shared" si="21"/>
        <v>320</v>
      </c>
      <c r="P78" s="56">
        <v>9.4E-2</v>
      </c>
      <c r="Q78" s="56"/>
      <c r="R78" s="112">
        <f t="shared" si="22"/>
        <v>2640</v>
      </c>
      <c r="S78" s="112">
        <f t="shared" si="23"/>
        <v>248.16</v>
      </c>
      <c r="T78" s="112">
        <f t="shared" si="24"/>
        <v>0</v>
      </c>
      <c r="U78" s="112">
        <f t="shared" si="25"/>
        <v>2888.16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97</v>
      </c>
      <c r="C79" s="55">
        <v>8.25</v>
      </c>
      <c r="D79" s="54">
        <v>0</v>
      </c>
      <c r="E79" s="54">
        <v>8</v>
      </c>
      <c r="F79" s="54">
        <v>0</v>
      </c>
      <c r="G79" s="54">
        <v>8</v>
      </c>
      <c r="H79" s="54">
        <v>0</v>
      </c>
      <c r="I79" s="54">
        <v>0</v>
      </c>
      <c r="J79" s="54">
        <v>0</v>
      </c>
      <c r="K79" s="26">
        <f t="shared" si="19"/>
        <v>16</v>
      </c>
      <c r="L79" s="54">
        <v>20</v>
      </c>
      <c r="M79" s="54">
        <v>0</v>
      </c>
      <c r="N79" s="21">
        <f t="shared" si="20"/>
        <v>20</v>
      </c>
      <c r="O79" s="22">
        <f t="shared" si="21"/>
        <v>320</v>
      </c>
      <c r="P79" s="56">
        <v>9.4E-2</v>
      </c>
      <c r="Q79" s="56"/>
      <c r="R79" s="112">
        <f t="shared" si="22"/>
        <v>2640</v>
      </c>
      <c r="S79" s="112">
        <f t="shared" si="23"/>
        <v>248.16</v>
      </c>
      <c r="T79" s="112">
        <f t="shared" si="24"/>
        <v>0</v>
      </c>
      <c r="U79" s="112">
        <f t="shared" si="25"/>
        <v>2888.16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24</v>
      </c>
      <c r="E113" s="62">
        <f t="shared" si="27"/>
        <v>24</v>
      </c>
      <c r="F113" s="62">
        <f t="shared" si="27"/>
        <v>20</v>
      </c>
      <c r="G113" s="62">
        <f t="shared" si="27"/>
        <v>20</v>
      </c>
      <c r="H113" s="62">
        <f t="shared" si="27"/>
        <v>12</v>
      </c>
      <c r="I113" s="62">
        <f t="shared" si="27"/>
        <v>4</v>
      </c>
      <c r="J113" s="62">
        <f t="shared" si="27"/>
        <v>0</v>
      </c>
      <c r="K113" s="62">
        <f t="shared" si="27"/>
        <v>104</v>
      </c>
      <c r="L113" s="62">
        <f t="shared" si="27"/>
        <v>145</v>
      </c>
      <c r="M113" s="62">
        <f t="shared" si="27"/>
        <v>0</v>
      </c>
      <c r="N113" s="62">
        <f t="shared" si="27"/>
        <v>145</v>
      </c>
      <c r="O113" s="62">
        <f t="shared" si="27"/>
        <v>2260</v>
      </c>
      <c r="P113" s="63"/>
      <c r="Q113" s="64"/>
      <c r="R113" s="114">
        <f>SUM(R73:R112)</f>
        <v>22065</v>
      </c>
      <c r="S113" s="114">
        <f>SUM(S73:S112)</f>
        <v>2074.11</v>
      </c>
      <c r="T113" s="114">
        <f>SUM(T73:T112)</f>
        <v>0</v>
      </c>
      <c r="U113" s="114">
        <f>SUM(U73:U112)</f>
        <v>24139.11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128</v>
      </c>
      <c r="E115" s="62">
        <f t="shared" ref="E115:O115" si="28">E113+E67+E20</f>
        <v>124</v>
      </c>
      <c r="F115" s="62">
        <f t="shared" si="28"/>
        <v>124</v>
      </c>
      <c r="G115" s="62">
        <f t="shared" si="28"/>
        <v>116</v>
      </c>
      <c r="H115" s="62">
        <f t="shared" si="28"/>
        <v>116</v>
      </c>
      <c r="I115" s="62">
        <f t="shared" si="28"/>
        <v>4</v>
      </c>
      <c r="J115" s="62">
        <f t="shared" si="28"/>
        <v>0</v>
      </c>
      <c r="K115" s="62">
        <f t="shared" si="28"/>
        <v>612</v>
      </c>
      <c r="L115" s="62">
        <f t="shared" si="28"/>
        <v>722</v>
      </c>
      <c r="M115" s="62">
        <f t="shared" si="28"/>
        <v>33</v>
      </c>
      <c r="N115" s="62">
        <f t="shared" si="28"/>
        <v>755</v>
      </c>
      <c r="O115" s="62">
        <f t="shared" si="28"/>
        <v>26360</v>
      </c>
      <c r="P115" s="63"/>
      <c r="Q115" s="64"/>
      <c r="R115" s="114">
        <f t="shared" ref="R115:U115" si="29">R113+R67+R20</f>
        <v>427611.4</v>
      </c>
      <c r="S115" s="114">
        <f t="shared" si="29"/>
        <v>40195.471599999997</v>
      </c>
      <c r="T115" s="114">
        <f t="shared" si="29"/>
        <v>50287.753599999996</v>
      </c>
      <c r="U115" s="114">
        <f t="shared" si="29"/>
        <v>518094.62520000001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  <rowBreaks count="1" manualBreakCount="1">
    <brk id="2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AB578"/>
  <sheetViews>
    <sheetView topLeftCell="A88" zoomScaleNormal="100" workbookViewId="0" xr3:uid="{CAA03FB3-9A95-5D50-9E3C-B000AFB1AE50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237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97</v>
      </c>
      <c r="C27" s="101">
        <v>9.15</v>
      </c>
      <c r="D27" s="54">
        <v>8.5</v>
      </c>
      <c r="E27" s="54">
        <v>8.5</v>
      </c>
      <c r="F27" s="54">
        <v>8.5</v>
      </c>
      <c r="G27" s="54">
        <v>8.5</v>
      </c>
      <c r="H27" s="54">
        <v>5.5</v>
      </c>
      <c r="I27" s="54"/>
      <c r="J27" s="54"/>
      <c r="K27" s="26">
        <f t="shared" si="10"/>
        <v>39.5</v>
      </c>
      <c r="L27" s="54">
        <v>50</v>
      </c>
      <c r="M27" s="54"/>
      <c r="N27" s="21">
        <f t="shared" si="11"/>
        <v>50</v>
      </c>
      <c r="O27" s="22">
        <f t="shared" si="12"/>
        <v>1975</v>
      </c>
      <c r="P27" s="56">
        <v>9.4E-2</v>
      </c>
      <c r="Q27" s="56">
        <v>0.124</v>
      </c>
      <c r="R27" s="112">
        <f t="shared" si="13"/>
        <v>18071.25</v>
      </c>
      <c r="S27" s="112">
        <f t="shared" si="14"/>
        <v>1698.6975</v>
      </c>
      <c r="T27" s="112">
        <f t="shared" si="15"/>
        <v>2240.835</v>
      </c>
      <c r="U27" s="112">
        <f t="shared" si="16"/>
        <v>22010.782500000001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73</v>
      </c>
      <c r="C28" s="101">
        <v>16.3</v>
      </c>
      <c r="D28" s="54">
        <v>6.5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38.5</v>
      </c>
      <c r="L28" s="54">
        <v>49</v>
      </c>
      <c r="M28" s="54">
        <v>3</v>
      </c>
      <c r="N28" s="21">
        <f t="shared" si="11"/>
        <v>52</v>
      </c>
      <c r="O28" s="22">
        <f t="shared" si="12"/>
        <v>2002</v>
      </c>
      <c r="P28" s="56">
        <v>9.4E-2</v>
      </c>
      <c r="Q28" s="56">
        <v>0.124</v>
      </c>
      <c r="R28" s="112">
        <f t="shared" si="13"/>
        <v>32632.600000000002</v>
      </c>
      <c r="S28" s="112">
        <f t="shared" si="14"/>
        <v>3067.4644000000003</v>
      </c>
      <c r="T28" s="112">
        <f t="shared" si="15"/>
        <v>4046.4424000000004</v>
      </c>
      <c r="U28" s="112">
        <f t="shared" si="16"/>
        <v>39746.506800000003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15</v>
      </c>
      <c r="E67" s="62">
        <f t="shared" si="18"/>
        <v>16.5</v>
      </c>
      <c r="F67" s="62">
        <f t="shared" si="18"/>
        <v>16.5</v>
      </c>
      <c r="G67" s="62">
        <f t="shared" si="18"/>
        <v>16.5</v>
      </c>
      <c r="H67" s="62">
        <f t="shared" si="18"/>
        <v>13.5</v>
      </c>
      <c r="I67" s="62">
        <f t="shared" si="18"/>
        <v>0</v>
      </c>
      <c r="J67" s="62">
        <f t="shared" si="18"/>
        <v>0</v>
      </c>
      <c r="K67" s="62">
        <f t="shared" si="18"/>
        <v>78</v>
      </c>
      <c r="L67" s="62">
        <f t="shared" si="18"/>
        <v>99</v>
      </c>
      <c r="M67" s="62">
        <f t="shared" si="18"/>
        <v>3</v>
      </c>
      <c r="N67" s="62">
        <f t="shared" si="18"/>
        <v>102</v>
      </c>
      <c r="O67" s="62">
        <f t="shared" si="18"/>
        <v>3977</v>
      </c>
      <c r="P67" s="63"/>
      <c r="Q67" s="64"/>
      <c r="R67" s="114">
        <f>SUM(R27:R66)</f>
        <v>50703.850000000006</v>
      </c>
      <c r="S67" s="114">
        <f>SUM(S27:S66)</f>
        <v>4766.1619000000001</v>
      </c>
      <c r="T67" s="114">
        <f>SUM(T27:T66)</f>
        <v>6287.2774000000009</v>
      </c>
      <c r="U67" s="114">
        <f>SUM(U27:U66)</f>
        <v>61757.289300000004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15</v>
      </c>
      <c r="E115" s="62">
        <f t="shared" ref="E115:O115" si="28">E113+E67+E20</f>
        <v>16.5</v>
      </c>
      <c r="F115" s="62">
        <f t="shared" si="28"/>
        <v>16.5</v>
      </c>
      <c r="G115" s="62">
        <f t="shared" si="28"/>
        <v>16.5</v>
      </c>
      <c r="H115" s="62">
        <f t="shared" si="28"/>
        <v>13.5</v>
      </c>
      <c r="I115" s="62">
        <f t="shared" si="28"/>
        <v>0</v>
      </c>
      <c r="J115" s="62">
        <f t="shared" si="28"/>
        <v>0</v>
      </c>
      <c r="K115" s="62">
        <f t="shared" si="28"/>
        <v>78</v>
      </c>
      <c r="L115" s="62">
        <f t="shared" si="28"/>
        <v>99</v>
      </c>
      <c r="M115" s="62">
        <f t="shared" si="28"/>
        <v>3</v>
      </c>
      <c r="N115" s="62">
        <f t="shared" si="28"/>
        <v>102</v>
      </c>
      <c r="O115" s="62">
        <f t="shared" si="28"/>
        <v>3977</v>
      </c>
      <c r="P115" s="63"/>
      <c r="Q115" s="64"/>
      <c r="R115" s="114">
        <f t="shared" ref="R115:U115" si="29">R113+R67+R20</f>
        <v>50703.850000000006</v>
      </c>
      <c r="S115" s="114">
        <f t="shared" si="29"/>
        <v>4766.1619000000001</v>
      </c>
      <c r="T115" s="114">
        <f t="shared" si="29"/>
        <v>6287.2774000000009</v>
      </c>
      <c r="U115" s="114">
        <f t="shared" si="29"/>
        <v>61757.289300000004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2" tint="-0.249977111117893"/>
    <pageSetUpPr fitToPage="1"/>
  </sheetPr>
  <dimension ref="A1:AB578"/>
  <sheetViews>
    <sheetView zoomScaleNormal="100" workbookViewId="0" xr3:uid="{62E455AB-44C1-5DAA-A80F-CFF2989D01C0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238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39997558519241921"/>
    <pageSetUpPr fitToPage="1"/>
  </sheetPr>
  <dimension ref="A1:AB578"/>
  <sheetViews>
    <sheetView zoomScaleNormal="100" workbookViewId="0" xr3:uid="{E6B2BAC2-667D-5CCD-8069-8C8F7D962337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2.42578125" style="4" customWidth="1"/>
    <col min="4" max="10" width="6.140625" style="4" customWidth="1"/>
    <col min="11" max="14" width="8.5703125" style="4" customWidth="1"/>
    <col min="15" max="15" width="9.5703125" style="4" customWidth="1"/>
    <col min="16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239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240</v>
      </c>
      <c r="C14" s="103">
        <v>119032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46</v>
      </c>
      <c r="M14" s="54">
        <v>6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119032</v>
      </c>
      <c r="S14" s="112">
        <f t="shared" si="3"/>
        <v>11189.008</v>
      </c>
      <c r="T14" s="112">
        <f t="shared" si="4"/>
        <v>14759.968000000001</v>
      </c>
      <c r="U14" s="112">
        <f t="shared" si="5"/>
        <v>144980.976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 t="s">
        <v>241</v>
      </c>
      <c r="C15" s="104">
        <v>87987</v>
      </c>
      <c r="D15" s="54">
        <v>8</v>
      </c>
      <c r="E15" s="54">
        <v>8</v>
      </c>
      <c r="F15" s="54">
        <v>8</v>
      </c>
      <c r="G15" s="54">
        <v>8</v>
      </c>
      <c r="H15" s="54">
        <v>8</v>
      </c>
      <c r="I15" s="54"/>
      <c r="J15" s="54"/>
      <c r="K15" s="26">
        <f t="shared" si="0"/>
        <v>40</v>
      </c>
      <c r="L15" s="54">
        <v>46</v>
      </c>
      <c r="M15" s="54">
        <v>6</v>
      </c>
      <c r="N15" s="21">
        <f t="shared" si="1"/>
        <v>52</v>
      </c>
      <c r="O15" s="22">
        <f t="shared" si="2"/>
        <v>2080</v>
      </c>
      <c r="P15" s="56">
        <v>9.4E-2</v>
      </c>
      <c r="Q15" s="56">
        <v>0.124</v>
      </c>
      <c r="R15" s="112">
        <f t="shared" si="6"/>
        <v>87987</v>
      </c>
      <c r="S15" s="112">
        <f t="shared" si="3"/>
        <v>8270.7780000000002</v>
      </c>
      <c r="T15" s="112">
        <f t="shared" si="4"/>
        <v>10910.388000000001</v>
      </c>
      <c r="U15" s="112">
        <f t="shared" si="5"/>
        <v>107168.166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 t="s">
        <v>47</v>
      </c>
      <c r="C16" s="104">
        <v>72500</v>
      </c>
      <c r="D16" s="53">
        <v>8</v>
      </c>
      <c r="E16" s="53">
        <v>8</v>
      </c>
      <c r="F16" s="53">
        <v>8</v>
      </c>
      <c r="G16" s="53">
        <v>8</v>
      </c>
      <c r="H16" s="53">
        <v>8</v>
      </c>
      <c r="I16" s="53"/>
      <c r="J16" s="53"/>
      <c r="K16" s="26">
        <f t="shared" si="0"/>
        <v>40</v>
      </c>
      <c r="L16" s="54">
        <v>46</v>
      </c>
      <c r="M16" s="54">
        <v>6</v>
      </c>
      <c r="N16" s="21">
        <f t="shared" si="1"/>
        <v>52</v>
      </c>
      <c r="O16" s="22">
        <f t="shared" si="2"/>
        <v>2080</v>
      </c>
      <c r="P16" s="56">
        <v>9.4E-2</v>
      </c>
      <c r="Q16" s="56">
        <v>0.124</v>
      </c>
      <c r="R16" s="112">
        <f t="shared" si="6"/>
        <v>72500</v>
      </c>
      <c r="S16" s="112">
        <f t="shared" si="3"/>
        <v>6815</v>
      </c>
      <c r="T16" s="112">
        <f t="shared" si="4"/>
        <v>8990</v>
      </c>
      <c r="U16" s="112">
        <f t="shared" si="5"/>
        <v>88305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 t="s">
        <v>242</v>
      </c>
      <c r="C17" s="104">
        <v>70452</v>
      </c>
      <c r="D17" s="53">
        <v>8</v>
      </c>
      <c r="E17" s="53">
        <v>8</v>
      </c>
      <c r="F17" s="53">
        <v>8</v>
      </c>
      <c r="G17" s="53">
        <v>8</v>
      </c>
      <c r="H17" s="53">
        <v>8</v>
      </c>
      <c r="I17" s="53"/>
      <c r="J17" s="53"/>
      <c r="K17" s="26">
        <f t="shared" si="0"/>
        <v>40</v>
      </c>
      <c r="L17" s="54">
        <v>46</v>
      </c>
      <c r="M17" s="54">
        <v>6</v>
      </c>
      <c r="N17" s="21">
        <f t="shared" si="1"/>
        <v>52</v>
      </c>
      <c r="O17" s="22">
        <f t="shared" si="2"/>
        <v>2080</v>
      </c>
      <c r="P17" s="56">
        <v>9.4E-2</v>
      </c>
      <c r="Q17" s="56">
        <v>0.124</v>
      </c>
      <c r="R17" s="112">
        <f t="shared" si="6"/>
        <v>70452</v>
      </c>
      <c r="S17" s="112">
        <f t="shared" si="3"/>
        <v>6622.4880000000003</v>
      </c>
      <c r="T17" s="112">
        <f t="shared" si="4"/>
        <v>8736.0480000000007</v>
      </c>
      <c r="U17" s="112">
        <f t="shared" si="5"/>
        <v>85810.535999999993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 t="s">
        <v>243</v>
      </c>
      <c r="C18" s="104">
        <v>56201</v>
      </c>
      <c r="D18" s="53">
        <v>8</v>
      </c>
      <c r="E18" s="53">
        <v>8</v>
      </c>
      <c r="F18" s="53">
        <v>8</v>
      </c>
      <c r="G18" s="53">
        <v>8</v>
      </c>
      <c r="H18" s="53">
        <v>8</v>
      </c>
      <c r="I18" s="53"/>
      <c r="J18" s="53"/>
      <c r="K18" s="26">
        <f t="shared" si="0"/>
        <v>40</v>
      </c>
      <c r="L18" s="54">
        <v>46</v>
      </c>
      <c r="M18" s="54">
        <v>6</v>
      </c>
      <c r="N18" s="21">
        <f t="shared" si="1"/>
        <v>52</v>
      </c>
      <c r="O18" s="22">
        <f t="shared" si="2"/>
        <v>2080</v>
      </c>
      <c r="P18" s="56">
        <v>9.4E-2</v>
      </c>
      <c r="Q18" s="56">
        <v>0.124</v>
      </c>
      <c r="R18" s="112">
        <f t="shared" si="6"/>
        <v>56201</v>
      </c>
      <c r="S18" s="112">
        <f t="shared" si="3"/>
        <v>5282.8940000000002</v>
      </c>
      <c r="T18" s="112">
        <f t="shared" si="4"/>
        <v>6968.924</v>
      </c>
      <c r="U18" s="112">
        <f t="shared" si="5"/>
        <v>68452.817999999999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 t="s">
        <v>244</v>
      </c>
      <c r="C19" s="104">
        <v>55275</v>
      </c>
      <c r="D19" s="59">
        <v>8</v>
      </c>
      <c r="E19" s="59">
        <v>8</v>
      </c>
      <c r="F19" s="59">
        <v>8</v>
      </c>
      <c r="G19" s="59">
        <v>8</v>
      </c>
      <c r="H19" s="59">
        <v>8</v>
      </c>
      <c r="I19" s="59"/>
      <c r="J19" s="59"/>
      <c r="K19" s="66">
        <f t="shared" si="0"/>
        <v>40</v>
      </c>
      <c r="L19" s="54">
        <v>46</v>
      </c>
      <c r="M19" s="54">
        <v>6</v>
      </c>
      <c r="N19" s="61">
        <f t="shared" si="1"/>
        <v>52</v>
      </c>
      <c r="O19" s="57">
        <f t="shared" si="2"/>
        <v>2080</v>
      </c>
      <c r="P19" s="56">
        <v>9.4E-2</v>
      </c>
      <c r="Q19" s="56">
        <v>0.124</v>
      </c>
      <c r="R19" s="113">
        <f t="shared" si="6"/>
        <v>55275</v>
      </c>
      <c r="S19" s="113">
        <f t="shared" si="3"/>
        <v>5195.8500000000004</v>
      </c>
      <c r="T19" s="113">
        <f t="shared" si="4"/>
        <v>6854.1</v>
      </c>
      <c r="U19" s="113">
        <f t="shared" si="5"/>
        <v>67324.95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48</v>
      </c>
      <c r="E20" s="62">
        <f t="shared" ref="E20:O20" si="8">SUM(E14:E19)</f>
        <v>48</v>
      </c>
      <c r="F20" s="62">
        <f t="shared" si="8"/>
        <v>48</v>
      </c>
      <c r="G20" s="62">
        <f t="shared" si="8"/>
        <v>48</v>
      </c>
      <c r="H20" s="62">
        <f t="shared" si="8"/>
        <v>48</v>
      </c>
      <c r="I20" s="62">
        <f t="shared" si="8"/>
        <v>0</v>
      </c>
      <c r="J20" s="62">
        <f t="shared" si="8"/>
        <v>0</v>
      </c>
      <c r="K20" s="62">
        <f t="shared" si="8"/>
        <v>240</v>
      </c>
      <c r="L20" s="62">
        <f t="shared" si="8"/>
        <v>276</v>
      </c>
      <c r="M20" s="62">
        <f t="shared" si="8"/>
        <v>36</v>
      </c>
      <c r="N20" s="62">
        <f t="shared" si="8"/>
        <v>312</v>
      </c>
      <c r="O20" s="62">
        <f t="shared" si="8"/>
        <v>12480</v>
      </c>
      <c r="P20" s="63"/>
      <c r="Q20" s="64"/>
      <c r="R20" s="114">
        <f>SUM(R14:R19)</f>
        <v>461447</v>
      </c>
      <c r="S20" s="114">
        <f t="shared" ref="S20:U20" si="9">SUM(S14:S19)</f>
        <v>43376.017999999996</v>
      </c>
      <c r="T20" s="114">
        <f t="shared" si="9"/>
        <v>57219.428</v>
      </c>
      <c r="U20" s="114">
        <f t="shared" si="9"/>
        <v>562042.44599999988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245</v>
      </c>
      <c r="C27" s="101">
        <v>15.83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48</v>
      </c>
      <c r="M27" s="54">
        <v>4</v>
      </c>
      <c r="N27" s="21"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32926.400000000001</v>
      </c>
      <c r="S27" s="112">
        <f t="shared" si="14"/>
        <v>3095.0816</v>
      </c>
      <c r="T27" s="112">
        <f t="shared" si="15"/>
        <v>4082.8736000000004</v>
      </c>
      <c r="U27" s="112">
        <f t="shared" si="16"/>
        <v>40104.355200000005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246</v>
      </c>
      <c r="C28" s="101">
        <v>15.25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48</v>
      </c>
      <c r="M28" s="54">
        <v>4</v>
      </c>
      <c r="N28" s="21">
        <v>52</v>
      </c>
      <c r="O28" s="22">
        <f t="shared" si="12"/>
        <v>2080</v>
      </c>
      <c r="P28" s="56">
        <v>9.4E-2</v>
      </c>
      <c r="Q28" s="56">
        <v>0.124</v>
      </c>
      <c r="R28" s="112">
        <f t="shared" si="13"/>
        <v>31720</v>
      </c>
      <c r="S28" s="112">
        <f t="shared" si="14"/>
        <v>2981.68</v>
      </c>
      <c r="T28" s="112">
        <f t="shared" si="15"/>
        <v>3933.2799999999997</v>
      </c>
      <c r="U28" s="112">
        <f t="shared" si="16"/>
        <v>38634.959999999999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247</v>
      </c>
      <c r="C29" s="101">
        <v>18.36</v>
      </c>
      <c r="D29" s="54">
        <v>8</v>
      </c>
      <c r="E29" s="54">
        <v>8</v>
      </c>
      <c r="F29" s="54">
        <v>8</v>
      </c>
      <c r="G29" s="54">
        <v>8</v>
      </c>
      <c r="H29" s="54">
        <v>8</v>
      </c>
      <c r="I29" s="53"/>
      <c r="J29" s="53"/>
      <c r="K29" s="26">
        <f t="shared" si="10"/>
        <v>40</v>
      </c>
      <c r="L29" s="54">
        <v>48</v>
      </c>
      <c r="M29" s="54">
        <v>4</v>
      </c>
      <c r="N29" s="21">
        <v>52</v>
      </c>
      <c r="O29" s="22">
        <f t="shared" si="12"/>
        <v>2080</v>
      </c>
      <c r="P29" s="56">
        <v>9.4E-2</v>
      </c>
      <c r="Q29" s="56">
        <v>0.124</v>
      </c>
      <c r="R29" s="112">
        <f t="shared" si="13"/>
        <v>38188.799999999996</v>
      </c>
      <c r="S29" s="112">
        <f t="shared" si="14"/>
        <v>3589.7471999999998</v>
      </c>
      <c r="T29" s="112">
        <f t="shared" si="15"/>
        <v>4735.4111999999996</v>
      </c>
      <c r="U29" s="112">
        <f t="shared" si="16"/>
        <v>46513.958399999996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248</v>
      </c>
      <c r="C30" s="101">
        <v>12.36</v>
      </c>
      <c r="D30" s="54">
        <v>0</v>
      </c>
      <c r="E30" s="54">
        <v>7</v>
      </c>
      <c r="F30" s="54">
        <v>5</v>
      </c>
      <c r="G30" s="54">
        <v>7</v>
      </c>
      <c r="H30" s="54">
        <v>6</v>
      </c>
      <c r="I30" s="53"/>
      <c r="J30" s="53"/>
      <c r="K30" s="26">
        <f t="shared" si="10"/>
        <v>25</v>
      </c>
      <c r="L30" s="54">
        <v>48</v>
      </c>
      <c r="M30" s="54">
        <v>4</v>
      </c>
      <c r="N30" s="21">
        <v>52</v>
      </c>
      <c r="O30" s="22">
        <f t="shared" si="12"/>
        <v>1300</v>
      </c>
      <c r="P30" s="56">
        <v>9.4E-2</v>
      </c>
      <c r="Q30" s="56">
        <v>0.124</v>
      </c>
      <c r="R30" s="112">
        <f t="shared" si="13"/>
        <v>16068</v>
      </c>
      <c r="S30" s="112">
        <f t="shared" si="14"/>
        <v>1510.3920000000001</v>
      </c>
      <c r="T30" s="112">
        <f t="shared" si="15"/>
        <v>1992.432</v>
      </c>
      <c r="U30" s="112">
        <f t="shared" si="16"/>
        <v>19570.824000000001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249</v>
      </c>
      <c r="C31" s="101">
        <v>12.18</v>
      </c>
      <c r="D31" s="54">
        <v>8</v>
      </c>
      <c r="E31" s="54"/>
      <c r="F31" s="54">
        <v>7</v>
      </c>
      <c r="G31" s="54">
        <v>5</v>
      </c>
      <c r="H31" s="54">
        <v>8</v>
      </c>
      <c r="I31" s="53"/>
      <c r="J31" s="53"/>
      <c r="K31" s="26">
        <f t="shared" si="10"/>
        <v>28</v>
      </c>
      <c r="L31" s="54">
        <v>49</v>
      </c>
      <c r="M31" s="54"/>
      <c r="N31" s="21">
        <v>52</v>
      </c>
      <c r="O31" s="22">
        <f t="shared" si="12"/>
        <v>1456</v>
      </c>
      <c r="P31" s="56">
        <v>9.4E-2</v>
      </c>
      <c r="Q31" s="56"/>
      <c r="R31" s="112">
        <f t="shared" si="13"/>
        <v>17734.079999999998</v>
      </c>
      <c r="S31" s="112">
        <f t="shared" si="14"/>
        <v>1667.0035199999998</v>
      </c>
      <c r="T31" s="112">
        <f t="shared" si="15"/>
        <v>0</v>
      </c>
      <c r="U31" s="112">
        <f t="shared" si="16"/>
        <v>19401.083519999996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250</v>
      </c>
      <c r="C32" s="101">
        <v>13</v>
      </c>
      <c r="D32" s="54">
        <v>8</v>
      </c>
      <c r="E32" s="54"/>
      <c r="F32" s="54">
        <v>8</v>
      </c>
      <c r="G32" s="54"/>
      <c r="H32" s="54">
        <v>8</v>
      </c>
      <c r="I32" s="53"/>
      <c r="J32" s="53"/>
      <c r="K32" s="26">
        <f t="shared" si="10"/>
        <v>24</v>
      </c>
      <c r="L32" s="54">
        <v>49</v>
      </c>
      <c r="M32" s="54"/>
      <c r="N32" s="21">
        <v>52</v>
      </c>
      <c r="O32" s="22">
        <f t="shared" si="12"/>
        <v>1248</v>
      </c>
      <c r="P32" s="56">
        <v>9.4E-2</v>
      </c>
      <c r="Q32" s="56"/>
      <c r="R32" s="112">
        <f t="shared" si="13"/>
        <v>16224</v>
      </c>
      <c r="S32" s="112">
        <f t="shared" si="14"/>
        <v>1525.056</v>
      </c>
      <c r="T32" s="112">
        <f t="shared" si="15"/>
        <v>0</v>
      </c>
      <c r="U32" s="112">
        <f t="shared" si="16"/>
        <v>17749.056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251</v>
      </c>
      <c r="C33" s="101">
        <v>16.28</v>
      </c>
      <c r="D33" s="54">
        <v>8</v>
      </c>
      <c r="E33" s="54">
        <v>8</v>
      </c>
      <c r="F33" s="54">
        <v>8</v>
      </c>
      <c r="G33" s="54">
        <v>8</v>
      </c>
      <c r="H33" s="54">
        <v>8</v>
      </c>
      <c r="I33" s="53"/>
      <c r="J33" s="53"/>
      <c r="K33" s="26">
        <f t="shared" si="10"/>
        <v>40</v>
      </c>
      <c r="L33" s="54">
        <v>48</v>
      </c>
      <c r="M33" s="54">
        <v>4</v>
      </c>
      <c r="N33" s="21">
        <v>52</v>
      </c>
      <c r="O33" s="22">
        <f t="shared" si="12"/>
        <v>2080</v>
      </c>
      <c r="P33" s="56">
        <v>9.4E-2</v>
      </c>
      <c r="Q33" s="56">
        <v>0.124</v>
      </c>
      <c r="R33" s="112">
        <f t="shared" si="13"/>
        <v>33862.400000000001</v>
      </c>
      <c r="S33" s="112">
        <f t="shared" si="14"/>
        <v>3183.0656000000004</v>
      </c>
      <c r="T33" s="112">
        <f t="shared" si="15"/>
        <v>4198.9376000000002</v>
      </c>
      <c r="U33" s="112">
        <f t="shared" si="16"/>
        <v>41244.403200000001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252</v>
      </c>
      <c r="C34" s="101">
        <v>18.73</v>
      </c>
      <c r="D34" s="54">
        <v>8</v>
      </c>
      <c r="E34" s="54">
        <v>8</v>
      </c>
      <c r="F34" s="54">
        <v>8</v>
      </c>
      <c r="G34" s="54">
        <v>8</v>
      </c>
      <c r="H34" s="54">
        <v>8</v>
      </c>
      <c r="I34" s="53"/>
      <c r="J34" s="53"/>
      <c r="K34" s="26">
        <f t="shared" si="10"/>
        <v>40</v>
      </c>
      <c r="L34" s="54">
        <v>48</v>
      </c>
      <c r="M34" s="54">
        <v>4</v>
      </c>
      <c r="N34" s="21">
        <v>52</v>
      </c>
      <c r="O34" s="22">
        <f t="shared" si="12"/>
        <v>2080</v>
      </c>
      <c r="P34" s="56">
        <v>9.4E-2</v>
      </c>
      <c r="Q34" s="56">
        <v>0.124</v>
      </c>
      <c r="R34" s="112">
        <f t="shared" si="13"/>
        <v>38958.400000000001</v>
      </c>
      <c r="S34" s="112">
        <f t="shared" si="14"/>
        <v>3662.0896000000002</v>
      </c>
      <c r="T34" s="112">
        <f t="shared" si="15"/>
        <v>4830.8415999999997</v>
      </c>
      <c r="U34" s="112">
        <f t="shared" si="16"/>
        <v>47451.331200000001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253</v>
      </c>
      <c r="C35" s="134">
        <v>15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/>
      <c r="J35" s="53"/>
      <c r="K35" s="26">
        <f t="shared" si="10"/>
        <v>40</v>
      </c>
      <c r="L35" s="54">
        <v>49</v>
      </c>
      <c r="M35" s="54">
        <v>3</v>
      </c>
      <c r="N35" s="21">
        <f t="shared" si="11"/>
        <v>52</v>
      </c>
      <c r="O35" s="22">
        <f t="shared" si="12"/>
        <v>2080</v>
      </c>
      <c r="P35" s="56">
        <v>9.4E-2</v>
      </c>
      <c r="Q35" s="56">
        <v>0.124</v>
      </c>
      <c r="R35" s="112">
        <f t="shared" si="13"/>
        <v>31200</v>
      </c>
      <c r="S35" s="112">
        <f t="shared" si="14"/>
        <v>2932.8</v>
      </c>
      <c r="T35" s="112">
        <f t="shared" si="15"/>
        <v>3868.8</v>
      </c>
      <c r="U35" s="112">
        <f t="shared" si="16"/>
        <v>38001.599999999999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254</v>
      </c>
      <c r="C36" s="101">
        <v>10</v>
      </c>
      <c r="D36" s="53">
        <v>8</v>
      </c>
      <c r="E36" s="53">
        <v>8</v>
      </c>
      <c r="F36" s="53">
        <v>8</v>
      </c>
      <c r="G36" s="53">
        <v>8</v>
      </c>
      <c r="H36" s="53">
        <v>8</v>
      </c>
      <c r="I36" s="53"/>
      <c r="J36" s="53"/>
      <c r="K36" s="26">
        <f t="shared" si="10"/>
        <v>40</v>
      </c>
      <c r="L36" s="54">
        <v>40</v>
      </c>
      <c r="M36" s="54"/>
      <c r="N36" s="21">
        <f t="shared" si="11"/>
        <v>40</v>
      </c>
      <c r="O36" s="22">
        <f t="shared" si="12"/>
        <v>1600</v>
      </c>
      <c r="P36" s="56">
        <v>9.4E-2</v>
      </c>
      <c r="Q36" s="56"/>
      <c r="R36" s="112">
        <f t="shared" si="13"/>
        <v>16000</v>
      </c>
      <c r="S36" s="112">
        <f t="shared" si="14"/>
        <v>1504</v>
      </c>
      <c r="T36" s="112">
        <f t="shared" si="15"/>
        <v>0</v>
      </c>
      <c r="U36" s="112">
        <f t="shared" si="16"/>
        <v>17504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 t="s">
        <v>254</v>
      </c>
      <c r="C37" s="101">
        <v>10</v>
      </c>
      <c r="D37" s="53">
        <v>8</v>
      </c>
      <c r="E37" s="53">
        <v>8</v>
      </c>
      <c r="F37" s="53">
        <v>8</v>
      </c>
      <c r="G37" s="53">
        <v>8</v>
      </c>
      <c r="H37" s="53">
        <v>8</v>
      </c>
      <c r="I37" s="53"/>
      <c r="J37" s="53"/>
      <c r="K37" s="26">
        <f t="shared" si="10"/>
        <v>40</v>
      </c>
      <c r="L37" s="54">
        <v>38</v>
      </c>
      <c r="M37" s="54"/>
      <c r="N37" s="21">
        <f t="shared" si="11"/>
        <v>38</v>
      </c>
      <c r="O37" s="22">
        <f t="shared" si="12"/>
        <v>1520</v>
      </c>
      <c r="P37" s="56">
        <v>9.4E-2</v>
      </c>
      <c r="Q37" s="56"/>
      <c r="R37" s="112">
        <f t="shared" si="13"/>
        <v>15200</v>
      </c>
      <c r="S37" s="112">
        <f t="shared" si="14"/>
        <v>1428.8</v>
      </c>
      <c r="T37" s="112">
        <f t="shared" si="15"/>
        <v>0</v>
      </c>
      <c r="U37" s="112">
        <f t="shared" si="16"/>
        <v>16628.8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80</v>
      </c>
      <c r="E67" s="62">
        <f t="shared" si="18"/>
        <v>71</v>
      </c>
      <c r="F67" s="62">
        <f t="shared" si="18"/>
        <v>84</v>
      </c>
      <c r="G67" s="62">
        <f t="shared" si="18"/>
        <v>76</v>
      </c>
      <c r="H67" s="62">
        <f t="shared" si="18"/>
        <v>86</v>
      </c>
      <c r="I67" s="62">
        <f t="shared" si="18"/>
        <v>0</v>
      </c>
      <c r="J67" s="62">
        <f t="shared" si="18"/>
        <v>0</v>
      </c>
      <c r="K67" s="62">
        <f t="shared" si="18"/>
        <v>397</v>
      </c>
      <c r="L67" s="62">
        <f t="shared" si="18"/>
        <v>513</v>
      </c>
      <c r="M67" s="62">
        <f t="shared" si="18"/>
        <v>27</v>
      </c>
      <c r="N67" s="62">
        <f t="shared" si="18"/>
        <v>546</v>
      </c>
      <c r="O67" s="62">
        <f t="shared" si="18"/>
        <v>19604</v>
      </c>
      <c r="P67" s="63"/>
      <c r="Q67" s="64"/>
      <c r="R67" s="114">
        <f>SUM(R27:R66)</f>
        <v>288082.07999999996</v>
      </c>
      <c r="S67" s="114">
        <f>SUM(S27:S66)</f>
        <v>27079.715519999998</v>
      </c>
      <c r="T67" s="114">
        <f>SUM(T27:T66)</f>
        <v>27642.576000000001</v>
      </c>
      <c r="U67" s="114">
        <f>SUM(U27:U66)</f>
        <v>342804.37151999999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128</v>
      </c>
      <c r="E115" s="62">
        <f t="shared" ref="E115:O115" si="28">E113+E67+E20</f>
        <v>119</v>
      </c>
      <c r="F115" s="62">
        <f t="shared" si="28"/>
        <v>132</v>
      </c>
      <c r="G115" s="62">
        <f t="shared" si="28"/>
        <v>124</v>
      </c>
      <c r="H115" s="62">
        <f t="shared" si="28"/>
        <v>134</v>
      </c>
      <c r="I115" s="62">
        <f t="shared" si="28"/>
        <v>0</v>
      </c>
      <c r="J115" s="62">
        <f t="shared" si="28"/>
        <v>0</v>
      </c>
      <c r="K115" s="62">
        <f t="shared" si="28"/>
        <v>637</v>
      </c>
      <c r="L115" s="62">
        <f t="shared" si="28"/>
        <v>789</v>
      </c>
      <c r="M115" s="62">
        <f t="shared" si="28"/>
        <v>63</v>
      </c>
      <c r="N115" s="62">
        <f t="shared" si="28"/>
        <v>858</v>
      </c>
      <c r="O115" s="62">
        <f t="shared" si="28"/>
        <v>32084</v>
      </c>
      <c r="P115" s="63"/>
      <c r="Q115" s="64"/>
      <c r="R115" s="114">
        <f t="shared" ref="R115:U115" si="29">R113+R67+R20</f>
        <v>749529.08</v>
      </c>
      <c r="S115" s="114">
        <f t="shared" si="29"/>
        <v>70455.733519999994</v>
      </c>
      <c r="T115" s="114">
        <f t="shared" si="29"/>
        <v>84862.004000000001</v>
      </c>
      <c r="U115" s="114">
        <f t="shared" si="29"/>
        <v>904846.81751999981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578"/>
  <sheetViews>
    <sheetView zoomScaleNormal="100" workbookViewId="0" xr3:uid="{BF3E6036-5CFF-541C-9DD1-8B260238869F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">
        <v>0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">
        <v>1</v>
      </c>
      <c r="D2" s="39" t="s">
        <v>2</v>
      </c>
      <c r="E2" s="3"/>
      <c r="F2" s="3"/>
      <c r="G2" s="3"/>
      <c r="H2" s="3"/>
      <c r="J2" s="6" t="s">
        <v>255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B578"/>
  <sheetViews>
    <sheetView zoomScaleNormal="100" workbookViewId="0" xr3:uid="{44C9DB06-433C-50F5-8210-7EB2F2901AA3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">
        <v>0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">
        <v>1</v>
      </c>
      <c r="D2" s="39" t="s">
        <v>2</v>
      </c>
      <c r="E2" s="3"/>
      <c r="F2" s="3"/>
      <c r="G2" s="3"/>
      <c r="H2" s="3"/>
      <c r="J2" s="6" t="s">
        <v>256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B578"/>
  <sheetViews>
    <sheetView zoomScaleNormal="100" workbookViewId="0" xr3:uid="{8CA7FA36-F026-53D8-85D7-7434F22EA588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">
        <v>0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">
        <v>1</v>
      </c>
      <c r="D2" s="39" t="s">
        <v>2</v>
      </c>
      <c r="E2" s="3"/>
      <c r="F2" s="3"/>
      <c r="G2" s="3"/>
      <c r="H2" s="3"/>
      <c r="J2" s="6" t="s">
        <v>257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B578"/>
  <sheetViews>
    <sheetView zoomScaleNormal="100" workbookViewId="0" xr3:uid="{87752282-9950-53E0-ACC6-858909551C9B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">
        <v>0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">
        <v>1</v>
      </c>
      <c r="D2" s="39" t="s">
        <v>2</v>
      </c>
      <c r="E2" s="3"/>
      <c r="F2" s="3"/>
      <c r="G2" s="3"/>
      <c r="H2" s="3"/>
      <c r="J2" s="6" t="s">
        <v>258</v>
      </c>
      <c r="K2" s="7"/>
      <c r="L2" s="8"/>
      <c r="M2" s="8"/>
      <c r="N2" s="8"/>
      <c r="P2" s="3"/>
      <c r="Q2" s="39" t="s">
        <v>4</v>
      </c>
      <c r="S2" s="69"/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/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/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/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AB578"/>
  <sheetViews>
    <sheetView zoomScaleNormal="100" workbookViewId="0" xr3:uid="{51F8DEE0-4D01-5F28-A812-FC0BD7CAC4A5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4" width="8.5703125" style="4" customWidth="1"/>
    <col min="15" max="15" width="9.5703125" style="4" customWidth="1"/>
    <col min="16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81</v>
      </c>
      <c r="K2" s="7"/>
      <c r="L2" s="8"/>
      <c r="M2" s="8"/>
      <c r="N2" s="8"/>
      <c r="P2" s="3"/>
      <c r="Q2" s="39" t="s">
        <v>4</v>
      </c>
      <c r="S2" s="70" t="s">
        <v>82</v>
      </c>
      <c r="T2" s="9"/>
      <c r="U2" s="9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70" t="s">
        <v>82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83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84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 t="s">
        <v>85</v>
      </c>
      <c r="C14" s="103">
        <v>50000</v>
      </c>
      <c r="D14" s="54">
        <v>8</v>
      </c>
      <c r="E14" s="54">
        <v>8</v>
      </c>
      <c r="F14" s="54">
        <v>8</v>
      </c>
      <c r="G14" s="54">
        <v>8</v>
      </c>
      <c r="H14" s="54">
        <v>8</v>
      </c>
      <c r="I14" s="54"/>
      <c r="J14" s="54"/>
      <c r="K14" s="26">
        <f t="shared" si="0"/>
        <v>40</v>
      </c>
      <c r="L14" s="54">
        <v>49</v>
      </c>
      <c r="M14" s="54">
        <v>3</v>
      </c>
      <c r="N14" s="21">
        <f t="shared" si="1"/>
        <v>52</v>
      </c>
      <c r="O14" s="22">
        <f t="shared" si="2"/>
        <v>2080</v>
      </c>
      <c r="P14" s="56">
        <v>9.4E-2</v>
      </c>
      <c r="Q14" s="56">
        <v>0.124</v>
      </c>
      <c r="R14" s="112">
        <f t="shared" ref="R14:R19" si="6">C14</f>
        <v>50000</v>
      </c>
      <c r="S14" s="112">
        <f t="shared" si="3"/>
        <v>4700</v>
      </c>
      <c r="T14" s="112">
        <f t="shared" si="4"/>
        <v>6200</v>
      </c>
      <c r="U14" s="112">
        <f t="shared" si="5"/>
        <v>60900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8</v>
      </c>
      <c r="E20" s="62">
        <f t="shared" ref="E20:O20" si="8">SUM(E14:E19)</f>
        <v>8</v>
      </c>
      <c r="F20" s="62">
        <f t="shared" si="8"/>
        <v>8</v>
      </c>
      <c r="G20" s="62">
        <f t="shared" si="8"/>
        <v>8</v>
      </c>
      <c r="H20" s="62">
        <f t="shared" si="8"/>
        <v>8</v>
      </c>
      <c r="I20" s="62">
        <f t="shared" si="8"/>
        <v>0</v>
      </c>
      <c r="J20" s="62">
        <f t="shared" si="8"/>
        <v>0</v>
      </c>
      <c r="K20" s="62">
        <f t="shared" si="8"/>
        <v>40</v>
      </c>
      <c r="L20" s="62">
        <f t="shared" si="8"/>
        <v>49</v>
      </c>
      <c r="M20" s="62">
        <f t="shared" si="8"/>
        <v>3</v>
      </c>
      <c r="N20" s="62">
        <f t="shared" si="8"/>
        <v>52</v>
      </c>
      <c r="O20" s="62">
        <f t="shared" si="8"/>
        <v>2080</v>
      </c>
      <c r="P20" s="63"/>
      <c r="Q20" s="64"/>
      <c r="R20" s="114">
        <f>SUM(R14:R19)</f>
        <v>50000</v>
      </c>
      <c r="S20" s="114">
        <f t="shared" ref="S20:U20" si="9">SUM(S14:S19)</f>
        <v>4700</v>
      </c>
      <c r="T20" s="114">
        <f t="shared" si="9"/>
        <v>6200</v>
      </c>
      <c r="U20" s="114">
        <f t="shared" si="9"/>
        <v>60900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73</v>
      </c>
      <c r="C27" s="101">
        <v>12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49</v>
      </c>
      <c r="M27" s="54">
        <v>2</v>
      </c>
      <c r="N27" s="21">
        <f t="shared" si="11"/>
        <v>51</v>
      </c>
      <c r="O27" s="22">
        <f t="shared" si="12"/>
        <v>2040</v>
      </c>
      <c r="P27" s="56">
        <v>9.4E-2</v>
      </c>
      <c r="Q27" s="56">
        <v>0.124</v>
      </c>
      <c r="R27" s="112">
        <f t="shared" si="13"/>
        <v>24480</v>
      </c>
      <c r="S27" s="112">
        <f t="shared" si="14"/>
        <v>2301.12</v>
      </c>
      <c r="T27" s="112">
        <f t="shared" si="15"/>
        <v>3035.52</v>
      </c>
      <c r="U27" s="112">
        <f t="shared" si="16"/>
        <v>29816.639999999999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73</v>
      </c>
      <c r="C28" s="101">
        <v>12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49</v>
      </c>
      <c r="M28" s="54">
        <v>2</v>
      </c>
      <c r="N28" s="21">
        <f t="shared" si="11"/>
        <v>51</v>
      </c>
      <c r="O28" s="22">
        <f t="shared" si="12"/>
        <v>2040</v>
      </c>
      <c r="P28" s="56">
        <v>9.4E-2</v>
      </c>
      <c r="Q28" s="56">
        <v>0.124</v>
      </c>
      <c r="R28" s="112">
        <f t="shared" si="13"/>
        <v>24480</v>
      </c>
      <c r="S28" s="112">
        <f t="shared" si="14"/>
        <v>2301.12</v>
      </c>
      <c r="T28" s="112">
        <f t="shared" si="15"/>
        <v>3035.52</v>
      </c>
      <c r="U28" s="112">
        <f t="shared" si="16"/>
        <v>29816.639999999999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86</v>
      </c>
      <c r="C29" s="101">
        <v>11.98</v>
      </c>
      <c r="D29" s="53">
        <v>6</v>
      </c>
      <c r="E29" s="53">
        <v>7</v>
      </c>
      <c r="F29" s="53"/>
      <c r="G29" s="53">
        <v>4</v>
      </c>
      <c r="H29" s="53">
        <v>6</v>
      </c>
      <c r="I29" s="53"/>
      <c r="J29" s="53">
        <v>7</v>
      </c>
      <c r="K29" s="26">
        <f t="shared" si="10"/>
        <v>30</v>
      </c>
      <c r="L29" s="54">
        <v>49</v>
      </c>
      <c r="M29" s="54">
        <v>2</v>
      </c>
      <c r="N29" s="21">
        <f t="shared" si="11"/>
        <v>51</v>
      </c>
      <c r="O29" s="22">
        <f t="shared" si="12"/>
        <v>1530</v>
      </c>
      <c r="P29" s="56">
        <v>9.4E-2</v>
      </c>
      <c r="Q29" s="56">
        <v>0.124</v>
      </c>
      <c r="R29" s="112">
        <f t="shared" si="13"/>
        <v>18329.400000000001</v>
      </c>
      <c r="S29" s="112">
        <f t="shared" si="14"/>
        <v>1722.9636</v>
      </c>
      <c r="T29" s="112">
        <f t="shared" si="15"/>
        <v>2272.8456000000001</v>
      </c>
      <c r="U29" s="112">
        <f t="shared" si="16"/>
        <v>22325.209200000001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87</v>
      </c>
      <c r="C30" s="101">
        <v>9.98</v>
      </c>
      <c r="D30" s="53"/>
      <c r="E30" s="53">
        <v>6</v>
      </c>
      <c r="F30" s="53">
        <v>6</v>
      </c>
      <c r="G30" s="53">
        <v>4</v>
      </c>
      <c r="H30" s="53"/>
      <c r="I30" s="53">
        <v>8</v>
      </c>
      <c r="J30" s="53">
        <v>6</v>
      </c>
      <c r="K30" s="26">
        <f t="shared" si="10"/>
        <v>30</v>
      </c>
      <c r="L30" s="54">
        <v>49</v>
      </c>
      <c r="M30" s="54"/>
      <c r="N30" s="21">
        <f t="shared" si="11"/>
        <v>49</v>
      </c>
      <c r="O30" s="22">
        <f t="shared" si="12"/>
        <v>1470</v>
      </c>
      <c r="P30" s="56">
        <v>9.4E-2</v>
      </c>
      <c r="Q30" s="56">
        <v>0.124</v>
      </c>
      <c r="R30" s="112">
        <f t="shared" si="13"/>
        <v>14670.6</v>
      </c>
      <c r="S30" s="112">
        <f t="shared" si="14"/>
        <v>1379.0364</v>
      </c>
      <c r="T30" s="112">
        <f t="shared" si="15"/>
        <v>1819.1544000000001</v>
      </c>
      <c r="U30" s="112">
        <f t="shared" si="16"/>
        <v>17868.790800000002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86</v>
      </c>
      <c r="C31" s="101">
        <v>9.94</v>
      </c>
      <c r="D31" s="53">
        <v>6</v>
      </c>
      <c r="E31" s="53">
        <v>5</v>
      </c>
      <c r="F31" s="53">
        <v>5</v>
      </c>
      <c r="G31" s="53"/>
      <c r="H31" s="53"/>
      <c r="I31" s="53">
        <v>8</v>
      </c>
      <c r="J31" s="53">
        <v>5</v>
      </c>
      <c r="K31" s="26">
        <f t="shared" si="10"/>
        <v>29</v>
      </c>
      <c r="L31" s="54">
        <v>49</v>
      </c>
      <c r="M31" s="54">
        <v>2</v>
      </c>
      <c r="N31" s="21">
        <f t="shared" si="11"/>
        <v>51</v>
      </c>
      <c r="O31" s="22">
        <f t="shared" si="12"/>
        <v>1479</v>
      </c>
      <c r="P31" s="56">
        <v>9.4E-2</v>
      </c>
      <c r="Q31" s="56">
        <v>0.124</v>
      </c>
      <c r="R31" s="112">
        <f t="shared" si="13"/>
        <v>14701.259999999998</v>
      </c>
      <c r="S31" s="112">
        <f t="shared" si="14"/>
        <v>1381.9184399999999</v>
      </c>
      <c r="T31" s="112">
        <f t="shared" si="15"/>
        <v>1822.9562399999998</v>
      </c>
      <c r="U31" s="112">
        <f t="shared" si="16"/>
        <v>17906.134679999999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87</v>
      </c>
      <c r="C32" s="101">
        <v>8.57</v>
      </c>
      <c r="D32" s="53">
        <v>7</v>
      </c>
      <c r="E32" s="53">
        <v>7</v>
      </c>
      <c r="F32" s="53">
        <v>7</v>
      </c>
      <c r="G32" s="53">
        <v>7</v>
      </c>
      <c r="H32" s="53"/>
      <c r="I32" s="53"/>
      <c r="J32" s="53"/>
      <c r="K32" s="26">
        <f t="shared" si="10"/>
        <v>28</v>
      </c>
      <c r="L32" s="54">
        <v>49</v>
      </c>
      <c r="M32" s="54"/>
      <c r="N32" s="21">
        <f t="shared" si="11"/>
        <v>49</v>
      </c>
      <c r="O32" s="22">
        <f t="shared" si="12"/>
        <v>1372</v>
      </c>
      <c r="P32" s="56">
        <v>9.4E-2</v>
      </c>
      <c r="Q32" s="56">
        <v>0.124</v>
      </c>
      <c r="R32" s="112">
        <f t="shared" si="13"/>
        <v>11758.04</v>
      </c>
      <c r="S32" s="112">
        <f t="shared" si="14"/>
        <v>1105.25576</v>
      </c>
      <c r="T32" s="112">
        <f t="shared" si="15"/>
        <v>1457.9969600000002</v>
      </c>
      <c r="U32" s="112">
        <f t="shared" si="16"/>
        <v>14321.292720000001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87</v>
      </c>
      <c r="C33" s="101">
        <v>8.25</v>
      </c>
      <c r="D33" s="53">
        <v>5</v>
      </c>
      <c r="E33" s="53">
        <v>5</v>
      </c>
      <c r="F33" s="53">
        <v>5</v>
      </c>
      <c r="G33" s="53">
        <v>5</v>
      </c>
      <c r="H33" s="53">
        <v>5</v>
      </c>
      <c r="I33" s="53"/>
      <c r="J33" s="53"/>
      <c r="K33" s="26">
        <f t="shared" si="10"/>
        <v>25</v>
      </c>
      <c r="L33" s="54">
        <v>49</v>
      </c>
      <c r="M33" s="54"/>
      <c r="N33" s="21">
        <f t="shared" si="11"/>
        <v>49</v>
      </c>
      <c r="O33" s="22">
        <f t="shared" si="12"/>
        <v>1225</v>
      </c>
      <c r="P33" s="56">
        <v>9.4E-2</v>
      </c>
      <c r="Q33" s="56">
        <v>0.124</v>
      </c>
      <c r="R33" s="112">
        <f t="shared" si="13"/>
        <v>10106.25</v>
      </c>
      <c r="S33" s="112">
        <f t="shared" si="14"/>
        <v>949.98749999999995</v>
      </c>
      <c r="T33" s="112">
        <f t="shared" si="15"/>
        <v>1253.175</v>
      </c>
      <c r="U33" s="112">
        <f t="shared" si="16"/>
        <v>12309.4125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87</v>
      </c>
      <c r="C34" s="101">
        <v>8.66</v>
      </c>
      <c r="D34" s="53">
        <v>7</v>
      </c>
      <c r="E34" s="53">
        <v>7</v>
      </c>
      <c r="F34" s="53">
        <v>7</v>
      </c>
      <c r="G34" s="53">
        <v>7</v>
      </c>
      <c r="H34" s="53">
        <v>7</v>
      </c>
      <c r="I34" s="53"/>
      <c r="J34" s="53"/>
      <c r="K34" s="26">
        <f t="shared" si="10"/>
        <v>35</v>
      </c>
      <c r="L34" s="54">
        <v>49</v>
      </c>
      <c r="M34" s="54"/>
      <c r="N34" s="21">
        <f t="shared" si="11"/>
        <v>49</v>
      </c>
      <c r="O34" s="22">
        <f t="shared" si="12"/>
        <v>1715</v>
      </c>
      <c r="P34" s="56">
        <v>9.4E-2</v>
      </c>
      <c r="Q34" s="56">
        <v>0.124</v>
      </c>
      <c r="R34" s="112">
        <f t="shared" si="13"/>
        <v>14851.9</v>
      </c>
      <c r="S34" s="112">
        <f t="shared" si="14"/>
        <v>1396.0786000000001</v>
      </c>
      <c r="T34" s="112">
        <f t="shared" si="15"/>
        <v>1841.6355999999998</v>
      </c>
      <c r="U34" s="112">
        <f t="shared" si="16"/>
        <v>18089.6142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87</v>
      </c>
      <c r="C35" s="101">
        <v>8.25</v>
      </c>
      <c r="D35" s="53">
        <v>6</v>
      </c>
      <c r="E35" s="53">
        <v>6</v>
      </c>
      <c r="F35" s="53">
        <v>6</v>
      </c>
      <c r="G35" s="53">
        <v>6</v>
      </c>
      <c r="H35" s="53">
        <v>6</v>
      </c>
      <c r="I35" s="53"/>
      <c r="J35" s="53"/>
      <c r="K35" s="26">
        <f t="shared" si="10"/>
        <v>30</v>
      </c>
      <c r="L35" s="54">
        <v>49</v>
      </c>
      <c r="M35" s="54"/>
      <c r="N35" s="21">
        <f t="shared" si="11"/>
        <v>49</v>
      </c>
      <c r="O35" s="22">
        <f t="shared" si="12"/>
        <v>1470</v>
      </c>
      <c r="P35" s="56">
        <v>9.4E-2</v>
      </c>
      <c r="Q35" s="56">
        <v>0.124</v>
      </c>
      <c r="R35" s="112">
        <f t="shared" si="13"/>
        <v>12127.5</v>
      </c>
      <c r="S35" s="112">
        <f t="shared" si="14"/>
        <v>1139.9849999999999</v>
      </c>
      <c r="T35" s="112">
        <f t="shared" si="15"/>
        <v>1503.81</v>
      </c>
      <c r="U35" s="112">
        <f t="shared" si="16"/>
        <v>14771.295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 t="s">
        <v>87</v>
      </c>
      <c r="C36" s="101">
        <v>8.25</v>
      </c>
      <c r="D36" s="53">
        <v>4</v>
      </c>
      <c r="E36" s="53">
        <v>6</v>
      </c>
      <c r="F36" s="53">
        <v>5</v>
      </c>
      <c r="G36" s="53">
        <v>5</v>
      </c>
      <c r="H36" s="53">
        <v>6</v>
      </c>
      <c r="I36" s="53"/>
      <c r="J36" s="53"/>
      <c r="K36" s="26">
        <f t="shared" si="10"/>
        <v>26</v>
      </c>
      <c r="L36" s="54">
        <v>49</v>
      </c>
      <c r="M36" s="54"/>
      <c r="N36" s="21">
        <f t="shared" si="11"/>
        <v>49</v>
      </c>
      <c r="O36" s="22">
        <f t="shared" si="12"/>
        <v>1274</v>
      </c>
      <c r="P36" s="56">
        <v>9.4E-2</v>
      </c>
      <c r="Q36" s="56">
        <v>0.124</v>
      </c>
      <c r="R36" s="112">
        <f t="shared" si="13"/>
        <v>10510.5</v>
      </c>
      <c r="S36" s="112">
        <f t="shared" si="14"/>
        <v>987.98699999999997</v>
      </c>
      <c r="T36" s="112">
        <f t="shared" si="15"/>
        <v>1303.3019999999999</v>
      </c>
      <c r="U36" s="112">
        <f t="shared" si="16"/>
        <v>12801.789000000001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57</v>
      </c>
      <c r="E67" s="62">
        <f t="shared" si="18"/>
        <v>65</v>
      </c>
      <c r="F67" s="62">
        <f t="shared" si="18"/>
        <v>57</v>
      </c>
      <c r="G67" s="62">
        <f t="shared" si="18"/>
        <v>54</v>
      </c>
      <c r="H67" s="62">
        <f t="shared" si="18"/>
        <v>46</v>
      </c>
      <c r="I67" s="62">
        <f t="shared" si="18"/>
        <v>16</v>
      </c>
      <c r="J67" s="62">
        <f t="shared" si="18"/>
        <v>18</v>
      </c>
      <c r="K67" s="62">
        <f t="shared" si="18"/>
        <v>313</v>
      </c>
      <c r="L67" s="62">
        <f t="shared" si="18"/>
        <v>490</v>
      </c>
      <c r="M67" s="62">
        <f t="shared" si="18"/>
        <v>8</v>
      </c>
      <c r="N67" s="62">
        <f t="shared" si="18"/>
        <v>498</v>
      </c>
      <c r="O67" s="62">
        <f t="shared" si="18"/>
        <v>15615</v>
      </c>
      <c r="P67" s="63"/>
      <c r="Q67" s="64"/>
      <c r="R67" s="114">
        <f>SUM(R27:R66)</f>
        <v>156015.44999999998</v>
      </c>
      <c r="S67" s="114">
        <f>SUM(S27:S66)</f>
        <v>14665.452299999999</v>
      </c>
      <c r="T67" s="114">
        <f>SUM(T27:T66)</f>
        <v>19345.915799999999</v>
      </c>
      <c r="U67" s="114">
        <f>SUM(U27:U66)</f>
        <v>190026.81810000003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88</v>
      </c>
      <c r="C73" s="106">
        <v>8.3000000000000007</v>
      </c>
      <c r="D73" s="54"/>
      <c r="E73" s="54"/>
      <c r="F73" s="54"/>
      <c r="G73" s="54"/>
      <c r="H73" s="54">
        <v>6</v>
      </c>
      <c r="I73" s="54"/>
      <c r="J73" s="54"/>
      <c r="K73" s="26">
        <f t="shared" si="19"/>
        <v>6</v>
      </c>
      <c r="L73" s="54">
        <v>38</v>
      </c>
      <c r="M73" s="54"/>
      <c r="N73" s="21">
        <f t="shared" si="20"/>
        <v>38</v>
      </c>
      <c r="O73" s="22">
        <f t="shared" si="21"/>
        <v>228</v>
      </c>
      <c r="P73" s="56">
        <v>9.4E-2</v>
      </c>
      <c r="Q73" s="56"/>
      <c r="R73" s="112">
        <f t="shared" si="22"/>
        <v>1892.4</v>
      </c>
      <c r="S73" s="112">
        <f t="shared" si="23"/>
        <v>177.88560000000001</v>
      </c>
      <c r="T73" s="112">
        <f t="shared" si="24"/>
        <v>0</v>
      </c>
      <c r="U73" s="112">
        <f t="shared" si="25"/>
        <v>2070.2856000000002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88</v>
      </c>
      <c r="C74" s="55">
        <v>8.5</v>
      </c>
      <c r="D74" s="54"/>
      <c r="E74" s="54"/>
      <c r="F74" s="54"/>
      <c r="G74" s="54"/>
      <c r="H74" s="54"/>
      <c r="I74" s="54">
        <v>8</v>
      </c>
      <c r="J74" s="54"/>
      <c r="K74" s="26">
        <f t="shared" si="19"/>
        <v>8</v>
      </c>
      <c r="L74" s="54">
        <v>38</v>
      </c>
      <c r="M74" s="54"/>
      <c r="N74" s="21">
        <f t="shared" si="20"/>
        <v>38</v>
      </c>
      <c r="O74" s="22">
        <f t="shared" si="21"/>
        <v>304</v>
      </c>
      <c r="P74" s="56">
        <v>9.4E-2</v>
      </c>
      <c r="Q74" s="56"/>
      <c r="R74" s="112">
        <f t="shared" si="22"/>
        <v>2584</v>
      </c>
      <c r="S74" s="112">
        <f t="shared" si="23"/>
        <v>242.89599999999999</v>
      </c>
      <c r="T74" s="112">
        <f t="shared" si="24"/>
        <v>0</v>
      </c>
      <c r="U74" s="112">
        <f t="shared" si="25"/>
        <v>2826.8960000000002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 t="s">
        <v>88</v>
      </c>
      <c r="C75" s="55">
        <v>8.25</v>
      </c>
      <c r="D75" s="53"/>
      <c r="E75" s="53">
        <v>8</v>
      </c>
      <c r="F75" s="53"/>
      <c r="G75" s="53"/>
      <c r="H75" s="53">
        <v>5</v>
      </c>
      <c r="I75" s="53"/>
      <c r="J75" s="53"/>
      <c r="K75" s="26">
        <f t="shared" si="19"/>
        <v>13</v>
      </c>
      <c r="L75" s="54">
        <v>38</v>
      </c>
      <c r="M75" s="54"/>
      <c r="N75" s="21">
        <f t="shared" si="20"/>
        <v>38</v>
      </c>
      <c r="O75" s="22">
        <f t="shared" si="21"/>
        <v>494</v>
      </c>
      <c r="P75" s="56">
        <v>9.4E-2</v>
      </c>
      <c r="Q75" s="56"/>
      <c r="R75" s="112">
        <f t="shared" si="22"/>
        <v>4075.5</v>
      </c>
      <c r="S75" s="112">
        <f t="shared" si="23"/>
        <v>383.09699999999998</v>
      </c>
      <c r="T75" s="112">
        <f t="shared" si="24"/>
        <v>0</v>
      </c>
      <c r="U75" s="112">
        <f t="shared" si="25"/>
        <v>4458.5969999999998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 t="s">
        <v>88</v>
      </c>
      <c r="C76" s="55">
        <v>8.25</v>
      </c>
      <c r="D76" s="53"/>
      <c r="E76" s="53"/>
      <c r="F76" s="53">
        <v>6</v>
      </c>
      <c r="G76" s="53">
        <v>3</v>
      </c>
      <c r="H76" s="53"/>
      <c r="I76" s="53"/>
      <c r="J76" s="53"/>
      <c r="K76" s="26">
        <f t="shared" si="19"/>
        <v>9</v>
      </c>
      <c r="L76" s="54">
        <v>38</v>
      </c>
      <c r="M76" s="54"/>
      <c r="N76" s="21">
        <f t="shared" si="20"/>
        <v>38</v>
      </c>
      <c r="O76" s="22">
        <f t="shared" si="21"/>
        <v>342</v>
      </c>
      <c r="P76" s="56">
        <v>9.4E-2</v>
      </c>
      <c r="Q76" s="56"/>
      <c r="R76" s="112">
        <f t="shared" si="22"/>
        <v>2821.5</v>
      </c>
      <c r="S76" s="112">
        <f t="shared" si="23"/>
        <v>265.221</v>
      </c>
      <c r="T76" s="112">
        <f t="shared" si="24"/>
        <v>0</v>
      </c>
      <c r="U76" s="112">
        <f t="shared" si="25"/>
        <v>3086.721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 t="s">
        <v>88</v>
      </c>
      <c r="C77" s="55">
        <v>8.25</v>
      </c>
      <c r="D77" s="53"/>
      <c r="E77" s="53"/>
      <c r="F77" s="53">
        <v>6</v>
      </c>
      <c r="G77" s="53">
        <v>5</v>
      </c>
      <c r="H77" s="53"/>
      <c r="I77" s="53"/>
      <c r="J77" s="53"/>
      <c r="K77" s="26">
        <f t="shared" si="19"/>
        <v>11</v>
      </c>
      <c r="L77" s="54">
        <v>38</v>
      </c>
      <c r="M77" s="54"/>
      <c r="N77" s="21">
        <f t="shared" si="20"/>
        <v>38</v>
      </c>
      <c r="O77" s="22">
        <f t="shared" si="21"/>
        <v>418</v>
      </c>
      <c r="P77" s="56">
        <v>9.4E-2</v>
      </c>
      <c r="Q77" s="56"/>
      <c r="R77" s="112">
        <f t="shared" si="22"/>
        <v>3448.5</v>
      </c>
      <c r="S77" s="112">
        <f t="shared" si="23"/>
        <v>324.15899999999999</v>
      </c>
      <c r="T77" s="112">
        <f t="shared" si="24"/>
        <v>0</v>
      </c>
      <c r="U77" s="112">
        <f t="shared" si="25"/>
        <v>3772.6590000000001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 t="s">
        <v>88</v>
      </c>
      <c r="C78" s="55">
        <v>8.25</v>
      </c>
      <c r="D78" s="53"/>
      <c r="E78" s="53">
        <v>6</v>
      </c>
      <c r="F78" s="53"/>
      <c r="G78" s="53">
        <v>6</v>
      </c>
      <c r="H78" s="53"/>
      <c r="I78" s="53"/>
      <c r="J78" s="53"/>
      <c r="K78" s="26">
        <f t="shared" si="19"/>
        <v>12</v>
      </c>
      <c r="L78" s="54">
        <v>38</v>
      </c>
      <c r="M78" s="54"/>
      <c r="N78" s="21">
        <f t="shared" si="20"/>
        <v>38</v>
      </c>
      <c r="O78" s="22">
        <f t="shared" si="21"/>
        <v>456</v>
      </c>
      <c r="P78" s="56">
        <v>9.4E-2</v>
      </c>
      <c r="Q78" s="56"/>
      <c r="R78" s="112">
        <f t="shared" si="22"/>
        <v>3762</v>
      </c>
      <c r="S78" s="112">
        <f t="shared" si="23"/>
        <v>353.62799999999999</v>
      </c>
      <c r="T78" s="112">
        <f t="shared" si="24"/>
        <v>0</v>
      </c>
      <c r="U78" s="112">
        <f t="shared" si="25"/>
        <v>4115.6279999999997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 t="s">
        <v>88</v>
      </c>
      <c r="C79" s="55">
        <v>8.25</v>
      </c>
      <c r="D79" s="53">
        <v>4</v>
      </c>
      <c r="E79" s="53"/>
      <c r="F79" s="53"/>
      <c r="G79" s="53">
        <v>6</v>
      </c>
      <c r="H79" s="53"/>
      <c r="I79" s="53">
        <v>8</v>
      </c>
      <c r="J79" s="53"/>
      <c r="K79" s="26">
        <f t="shared" si="19"/>
        <v>18</v>
      </c>
      <c r="L79" s="54">
        <v>38</v>
      </c>
      <c r="M79" s="54"/>
      <c r="N79" s="21">
        <f t="shared" si="20"/>
        <v>38</v>
      </c>
      <c r="O79" s="22">
        <f t="shared" si="21"/>
        <v>684</v>
      </c>
      <c r="P79" s="56">
        <v>9.4E-2</v>
      </c>
      <c r="Q79" s="56"/>
      <c r="R79" s="112">
        <f t="shared" si="22"/>
        <v>5643</v>
      </c>
      <c r="S79" s="112">
        <f t="shared" si="23"/>
        <v>530.44200000000001</v>
      </c>
      <c r="T79" s="112">
        <f t="shared" si="24"/>
        <v>0</v>
      </c>
      <c r="U79" s="112">
        <f t="shared" si="25"/>
        <v>6173.442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 t="s">
        <v>88</v>
      </c>
      <c r="C80" s="55">
        <v>8.25</v>
      </c>
      <c r="D80" s="53">
        <v>8</v>
      </c>
      <c r="E80" s="53">
        <v>8</v>
      </c>
      <c r="F80" s="53">
        <v>8</v>
      </c>
      <c r="G80" s="53"/>
      <c r="H80" s="53"/>
      <c r="I80" s="53"/>
      <c r="J80" s="53"/>
      <c r="K80" s="26">
        <f t="shared" si="19"/>
        <v>24</v>
      </c>
      <c r="L80" s="54">
        <v>38</v>
      </c>
      <c r="M80" s="54"/>
      <c r="N80" s="21">
        <f t="shared" si="20"/>
        <v>38</v>
      </c>
      <c r="O80" s="22">
        <f t="shared" si="21"/>
        <v>912</v>
      </c>
      <c r="P80" s="56">
        <v>9.4E-2</v>
      </c>
      <c r="Q80" s="56"/>
      <c r="R80" s="112">
        <f t="shared" si="22"/>
        <v>7524</v>
      </c>
      <c r="S80" s="112">
        <f t="shared" si="23"/>
        <v>707.25599999999997</v>
      </c>
      <c r="T80" s="112">
        <f t="shared" si="24"/>
        <v>0</v>
      </c>
      <c r="U80" s="112">
        <f t="shared" si="25"/>
        <v>8231.2559999999994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 t="s">
        <v>88</v>
      </c>
      <c r="C81" s="55">
        <v>8.25</v>
      </c>
      <c r="D81" s="53">
        <v>6</v>
      </c>
      <c r="E81" s="53"/>
      <c r="F81" s="53">
        <v>3</v>
      </c>
      <c r="G81" s="53"/>
      <c r="H81" s="53">
        <v>3</v>
      </c>
      <c r="I81" s="53">
        <v>7</v>
      </c>
      <c r="J81" s="53">
        <v>5</v>
      </c>
      <c r="K81" s="26">
        <f t="shared" si="19"/>
        <v>24</v>
      </c>
      <c r="L81" s="54">
        <v>38</v>
      </c>
      <c r="M81" s="54"/>
      <c r="N81" s="21">
        <f t="shared" si="20"/>
        <v>38</v>
      </c>
      <c r="O81" s="22">
        <f t="shared" si="21"/>
        <v>912</v>
      </c>
      <c r="P81" s="56">
        <v>9.4E-2</v>
      </c>
      <c r="Q81" s="56"/>
      <c r="R81" s="112">
        <f t="shared" si="22"/>
        <v>7524</v>
      </c>
      <c r="S81" s="112">
        <f t="shared" si="23"/>
        <v>707.25599999999997</v>
      </c>
      <c r="T81" s="112">
        <f t="shared" si="24"/>
        <v>0</v>
      </c>
      <c r="U81" s="112">
        <f t="shared" si="25"/>
        <v>8231.2559999999994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 t="s">
        <v>88</v>
      </c>
      <c r="C82" s="55">
        <v>8.25</v>
      </c>
      <c r="D82" s="53"/>
      <c r="E82" s="53">
        <v>7</v>
      </c>
      <c r="F82" s="53"/>
      <c r="G82" s="53">
        <v>5</v>
      </c>
      <c r="H82" s="53"/>
      <c r="I82" s="53"/>
      <c r="J82" s="53">
        <v>5</v>
      </c>
      <c r="K82" s="26">
        <f t="shared" si="19"/>
        <v>17</v>
      </c>
      <c r="L82" s="54">
        <v>38</v>
      </c>
      <c r="M82" s="54"/>
      <c r="N82" s="21">
        <f t="shared" si="20"/>
        <v>38</v>
      </c>
      <c r="O82" s="22">
        <f t="shared" si="21"/>
        <v>646</v>
      </c>
      <c r="P82" s="56">
        <v>9.4E-2</v>
      </c>
      <c r="Q82" s="56"/>
      <c r="R82" s="112">
        <f t="shared" si="22"/>
        <v>5329.5</v>
      </c>
      <c r="S82" s="112">
        <f t="shared" si="23"/>
        <v>500.97300000000001</v>
      </c>
      <c r="T82" s="112">
        <f t="shared" si="24"/>
        <v>0</v>
      </c>
      <c r="U82" s="112">
        <f t="shared" si="25"/>
        <v>5830.473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 t="s">
        <v>88</v>
      </c>
      <c r="C83" s="55">
        <v>8.25</v>
      </c>
      <c r="D83" s="53">
        <v>6</v>
      </c>
      <c r="E83" s="53">
        <v>4</v>
      </c>
      <c r="F83" s="53">
        <v>6</v>
      </c>
      <c r="G83" s="53"/>
      <c r="H83" s="53"/>
      <c r="I83" s="53"/>
      <c r="J83" s="53"/>
      <c r="K83" s="26">
        <f t="shared" si="19"/>
        <v>16</v>
      </c>
      <c r="L83" s="54">
        <v>38</v>
      </c>
      <c r="M83" s="54"/>
      <c r="N83" s="21">
        <f t="shared" si="20"/>
        <v>38</v>
      </c>
      <c r="O83" s="22">
        <f t="shared" si="21"/>
        <v>608</v>
      </c>
      <c r="P83" s="56">
        <v>9.4E-2</v>
      </c>
      <c r="Q83" s="56"/>
      <c r="R83" s="112">
        <f t="shared" si="22"/>
        <v>5016</v>
      </c>
      <c r="S83" s="112">
        <f t="shared" si="23"/>
        <v>471.50400000000002</v>
      </c>
      <c r="T83" s="112">
        <f t="shared" si="24"/>
        <v>0</v>
      </c>
      <c r="U83" s="112">
        <f t="shared" si="25"/>
        <v>5487.5039999999999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 t="s">
        <v>88</v>
      </c>
      <c r="C84" s="55">
        <v>8.65</v>
      </c>
      <c r="D84" s="53">
        <v>7</v>
      </c>
      <c r="E84" s="53">
        <v>7</v>
      </c>
      <c r="F84" s="53"/>
      <c r="G84" s="53">
        <v>7</v>
      </c>
      <c r="H84" s="53"/>
      <c r="I84" s="53"/>
      <c r="J84" s="53"/>
      <c r="K84" s="26">
        <f t="shared" si="19"/>
        <v>21</v>
      </c>
      <c r="L84" s="54">
        <v>38</v>
      </c>
      <c r="M84" s="54"/>
      <c r="N84" s="21">
        <f t="shared" si="20"/>
        <v>38</v>
      </c>
      <c r="O84" s="22">
        <f t="shared" si="21"/>
        <v>798</v>
      </c>
      <c r="P84" s="56">
        <v>9.4E-2</v>
      </c>
      <c r="Q84" s="56"/>
      <c r="R84" s="112">
        <f t="shared" si="22"/>
        <v>6902.7000000000007</v>
      </c>
      <c r="S84" s="112">
        <f t="shared" si="23"/>
        <v>648.85380000000009</v>
      </c>
      <c r="T84" s="112">
        <f t="shared" si="24"/>
        <v>0</v>
      </c>
      <c r="U84" s="112">
        <f t="shared" si="25"/>
        <v>7551.5538000000006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 t="s">
        <v>88</v>
      </c>
      <c r="C85" s="55">
        <v>8.25</v>
      </c>
      <c r="D85" s="53">
        <v>4</v>
      </c>
      <c r="E85" s="53">
        <v>6</v>
      </c>
      <c r="F85" s="53"/>
      <c r="G85" s="53"/>
      <c r="H85" s="53">
        <v>4</v>
      </c>
      <c r="I85" s="53"/>
      <c r="J85" s="53"/>
      <c r="K85" s="26">
        <f t="shared" si="19"/>
        <v>14</v>
      </c>
      <c r="L85" s="54">
        <v>38</v>
      </c>
      <c r="M85" s="54"/>
      <c r="N85" s="21">
        <f t="shared" si="20"/>
        <v>38</v>
      </c>
      <c r="O85" s="22">
        <f t="shared" si="21"/>
        <v>532</v>
      </c>
      <c r="P85" s="56">
        <v>9.4E-2</v>
      </c>
      <c r="Q85" s="56"/>
      <c r="R85" s="112">
        <f t="shared" si="22"/>
        <v>4389</v>
      </c>
      <c r="S85" s="112">
        <f t="shared" si="23"/>
        <v>412.56599999999997</v>
      </c>
      <c r="T85" s="112">
        <f t="shared" si="24"/>
        <v>0</v>
      </c>
      <c r="U85" s="112">
        <f t="shared" si="25"/>
        <v>4801.5659999999998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 t="s">
        <v>88</v>
      </c>
      <c r="C86" s="55">
        <v>8.33</v>
      </c>
      <c r="D86" s="53"/>
      <c r="E86" s="53">
        <v>3</v>
      </c>
      <c r="F86" s="53"/>
      <c r="G86" s="53">
        <v>3</v>
      </c>
      <c r="H86" s="53"/>
      <c r="I86" s="53"/>
      <c r="J86" s="53"/>
      <c r="K86" s="26">
        <f t="shared" si="19"/>
        <v>6</v>
      </c>
      <c r="L86" s="54">
        <v>38</v>
      </c>
      <c r="M86" s="54"/>
      <c r="N86" s="21">
        <f t="shared" si="20"/>
        <v>38</v>
      </c>
      <c r="O86" s="22">
        <f t="shared" si="21"/>
        <v>228</v>
      </c>
      <c r="P86" s="56">
        <v>9.4E-2</v>
      </c>
      <c r="Q86" s="56"/>
      <c r="R86" s="112">
        <f t="shared" si="22"/>
        <v>1899.24</v>
      </c>
      <c r="S86" s="112">
        <f t="shared" si="23"/>
        <v>178.52856</v>
      </c>
      <c r="T86" s="112">
        <f t="shared" si="24"/>
        <v>0</v>
      </c>
      <c r="U86" s="112">
        <f t="shared" si="25"/>
        <v>2077.76856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 t="s">
        <v>88</v>
      </c>
      <c r="C87" s="55">
        <v>8.25</v>
      </c>
      <c r="D87" s="53">
        <v>6</v>
      </c>
      <c r="E87" s="53"/>
      <c r="F87" s="53"/>
      <c r="G87" s="53"/>
      <c r="H87" s="53"/>
      <c r="I87" s="53"/>
      <c r="J87" s="53">
        <v>8</v>
      </c>
      <c r="K87" s="26">
        <f t="shared" si="19"/>
        <v>14</v>
      </c>
      <c r="L87" s="54">
        <v>38</v>
      </c>
      <c r="M87" s="54"/>
      <c r="N87" s="21">
        <f t="shared" si="20"/>
        <v>38</v>
      </c>
      <c r="O87" s="22">
        <f t="shared" si="21"/>
        <v>532</v>
      </c>
      <c r="P87" s="56">
        <v>9.4E-2</v>
      </c>
      <c r="Q87" s="56"/>
      <c r="R87" s="112">
        <f t="shared" si="22"/>
        <v>4389</v>
      </c>
      <c r="S87" s="112">
        <f t="shared" si="23"/>
        <v>412.56599999999997</v>
      </c>
      <c r="T87" s="112">
        <f t="shared" si="24"/>
        <v>0</v>
      </c>
      <c r="U87" s="112">
        <f t="shared" si="25"/>
        <v>4801.5659999999998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 t="s">
        <v>88</v>
      </c>
      <c r="C88" s="55">
        <v>8.25</v>
      </c>
      <c r="D88" s="53"/>
      <c r="E88" s="53">
        <v>7</v>
      </c>
      <c r="F88" s="53">
        <v>6</v>
      </c>
      <c r="G88" s="53">
        <v>7</v>
      </c>
      <c r="H88" s="53"/>
      <c r="I88" s="53"/>
      <c r="J88" s="53"/>
      <c r="K88" s="26">
        <f t="shared" si="19"/>
        <v>20</v>
      </c>
      <c r="L88" s="54">
        <v>38</v>
      </c>
      <c r="M88" s="54"/>
      <c r="N88" s="21">
        <f t="shared" si="20"/>
        <v>38</v>
      </c>
      <c r="O88" s="22">
        <f t="shared" si="21"/>
        <v>760</v>
      </c>
      <c r="P88" s="56">
        <v>9.4E-2</v>
      </c>
      <c r="Q88" s="56"/>
      <c r="R88" s="112">
        <f t="shared" si="22"/>
        <v>6270</v>
      </c>
      <c r="S88" s="112">
        <f t="shared" si="23"/>
        <v>589.38</v>
      </c>
      <c r="T88" s="112">
        <f t="shared" si="24"/>
        <v>0</v>
      </c>
      <c r="U88" s="112">
        <f t="shared" si="25"/>
        <v>6859.38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 t="s">
        <v>87</v>
      </c>
      <c r="C89" s="55">
        <v>8.25</v>
      </c>
      <c r="D89" s="53">
        <v>8</v>
      </c>
      <c r="E89" s="53"/>
      <c r="F89" s="53"/>
      <c r="G89" s="53">
        <v>5</v>
      </c>
      <c r="H89" s="53"/>
      <c r="I89" s="53"/>
      <c r="J89" s="53"/>
      <c r="K89" s="26">
        <f t="shared" si="19"/>
        <v>13</v>
      </c>
      <c r="L89" s="54">
        <v>38</v>
      </c>
      <c r="M89" s="54"/>
      <c r="N89" s="21">
        <f t="shared" si="20"/>
        <v>38</v>
      </c>
      <c r="O89" s="22">
        <f t="shared" si="21"/>
        <v>494</v>
      </c>
      <c r="P89" s="56">
        <v>9.4E-2</v>
      </c>
      <c r="Q89" s="56"/>
      <c r="R89" s="112">
        <f t="shared" si="22"/>
        <v>4075.5</v>
      </c>
      <c r="S89" s="112">
        <f t="shared" si="23"/>
        <v>383.09699999999998</v>
      </c>
      <c r="T89" s="112">
        <f t="shared" si="24"/>
        <v>0</v>
      </c>
      <c r="U89" s="112">
        <f t="shared" si="25"/>
        <v>4458.5969999999998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 t="s">
        <v>88</v>
      </c>
      <c r="C90" s="55">
        <v>8.25</v>
      </c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>
        <v>38</v>
      </c>
      <c r="M90" s="54"/>
      <c r="N90" s="21">
        <f t="shared" si="20"/>
        <v>38</v>
      </c>
      <c r="O90" s="22">
        <f t="shared" si="21"/>
        <v>0</v>
      </c>
      <c r="P90" s="56">
        <v>9.4E-2</v>
      </c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 t="s">
        <v>87</v>
      </c>
      <c r="C91" s="55">
        <v>8.36</v>
      </c>
      <c r="D91" s="53">
        <v>6</v>
      </c>
      <c r="E91" s="53"/>
      <c r="F91" s="53">
        <v>5</v>
      </c>
      <c r="G91" s="53">
        <v>4</v>
      </c>
      <c r="H91" s="53">
        <v>6</v>
      </c>
      <c r="I91" s="53"/>
      <c r="J91" s="53"/>
      <c r="K91" s="26">
        <f t="shared" si="19"/>
        <v>21</v>
      </c>
      <c r="L91" s="54">
        <v>38</v>
      </c>
      <c r="M91" s="54"/>
      <c r="N91" s="21">
        <f t="shared" si="20"/>
        <v>38</v>
      </c>
      <c r="O91" s="22">
        <f t="shared" si="21"/>
        <v>798</v>
      </c>
      <c r="P91" s="56">
        <v>9.4E-2</v>
      </c>
      <c r="Q91" s="56"/>
      <c r="R91" s="112">
        <f t="shared" si="22"/>
        <v>6671.28</v>
      </c>
      <c r="S91" s="112">
        <f t="shared" si="23"/>
        <v>627.10032000000001</v>
      </c>
      <c r="T91" s="112">
        <f t="shared" si="24"/>
        <v>0</v>
      </c>
      <c r="U91" s="112">
        <f t="shared" si="25"/>
        <v>7298.3803200000002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 t="s">
        <v>88</v>
      </c>
      <c r="C92" s="55">
        <v>8.25</v>
      </c>
      <c r="D92" s="53">
        <v>4</v>
      </c>
      <c r="E92" s="53">
        <v>4</v>
      </c>
      <c r="F92" s="53"/>
      <c r="G92" s="53"/>
      <c r="H92" s="53">
        <v>6</v>
      </c>
      <c r="I92" s="53"/>
      <c r="J92" s="53">
        <v>4</v>
      </c>
      <c r="K92" s="26">
        <f t="shared" si="19"/>
        <v>18</v>
      </c>
      <c r="L92" s="54">
        <v>38</v>
      </c>
      <c r="M92" s="54"/>
      <c r="N92" s="21">
        <f t="shared" si="20"/>
        <v>38</v>
      </c>
      <c r="O92" s="22">
        <f t="shared" si="21"/>
        <v>684</v>
      </c>
      <c r="P92" s="56">
        <v>9.4E-2</v>
      </c>
      <c r="Q92" s="56"/>
      <c r="R92" s="112">
        <f t="shared" si="22"/>
        <v>5643</v>
      </c>
      <c r="S92" s="112">
        <f t="shared" si="23"/>
        <v>530.44200000000001</v>
      </c>
      <c r="T92" s="112">
        <f t="shared" si="24"/>
        <v>0</v>
      </c>
      <c r="U92" s="112">
        <f t="shared" si="25"/>
        <v>6173.442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 t="s">
        <v>88</v>
      </c>
      <c r="C93" s="55">
        <v>8.25</v>
      </c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>
        <v>38</v>
      </c>
      <c r="M93" s="54"/>
      <c r="N93" s="21">
        <f t="shared" si="20"/>
        <v>38</v>
      </c>
      <c r="O93" s="22">
        <f t="shared" si="21"/>
        <v>0</v>
      </c>
      <c r="P93" s="56">
        <v>9.4E-2</v>
      </c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 t="s">
        <v>88</v>
      </c>
      <c r="C94" s="55">
        <v>8.25</v>
      </c>
      <c r="D94" s="53"/>
      <c r="E94" s="53">
        <v>4</v>
      </c>
      <c r="F94" s="53">
        <v>5</v>
      </c>
      <c r="G94" s="53">
        <v>7</v>
      </c>
      <c r="H94" s="53">
        <v>6</v>
      </c>
      <c r="I94" s="53"/>
      <c r="J94" s="53"/>
      <c r="K94" s="26">
        <f t="shared" si="19"/>
        <v>22</v>
      </c>
      <c r="L94" s="54">
        <v>38</v>
      </c>
      <c r="M94" s="54"/>
      <c r="N94" s="21">
        <f t="shared" si="20"/>
        <v>38</v>
      </c>
      <c r="O94" s="22">
        <f t="shared" si="21"/>
        <v>836</v>
      </c>
      <c r="P94" s="56">
        <v>9.4E-2</v>
      </c>
      <c r="Q94" s="56"/>
      <c r="R94" s="112">
        <f t="shared" si="22"/>
        <v>6897</v>
      </c>
      <c r="S94" s="112">
        <f t="shared" si="23"/>
        <v>648.31799999999998</v>
      </c>
      <c r="T94" s="112">
        <f t="shared" si="24"/>
        <v>0</v>
      </c>
      <c r="U94" s="112">
        <f t="shared" si="25"/>
        <v>7545.3180000000002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 t="s">
        <v>87</v>
      </c>
      <c r="C95" s="55">
        <v>8.25</v>
      </c>
      <c r="D95" s="53">
        <v>5</v>
      </c>
      <c r="E95" s="53">
        <v>5</v>
      </c>
      <c r="F95" s="53"/>
      <c r="G95" s="53">
        <v>6</v>
      </c>
      <c r="H95" s="53">
        <v>5</v>
      </c>
      <c r="I95" s="53"/>
      <c r="J95" s="53"/>
      <c r="K95" s="26">
        <f t="shared" si="19"/>
        <v>21</v>
      </c>
      <c r="L95" s="54">
        <v>38</v>
      </c>
      <c r="M95" s="54"/>
      <c r="N95" s="21">
        <f t="shared" si="20"/>
        <v>38</v>
      </c>
      <c r="O95" s="22">
        <f t="shared" si="21"/>
        <v>798</v>
      </c>
      <c r="P95" s="56">
        <v>9.4E-2</v>
      </c>
      <c r="Q95" s="56"/>
      <c r="R95" s="112">
        <f t="shared" si="22"/>
        <v>6583.5</v>
      </c>
      <c r="S95" s="112">
        <f t="shared" si="23"/>
        <v>618.84900000000005</v>
      </c>
      <c r="T95" s="112">
        <f t="shared" si="24"/>
        <v>0</v>
      </c>
      <c r="U95" s="112">
        <f t="shared" si="25"/>
        <v>7202.3490000000002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 t="s">
        <v>88</v>
      </c>
      <c r="C96" s="55">
        <v>8.25</v>
      </c>
      <c r="D96" s="53"/>
      <c r="E96" s="53">
        <v>7</v>
      </c>
      <c r="F96" s="53">
        <v>3</v>
      </c>
      <c r="G96" s="53">
        <v>6</v>
      </c>
      <c r="H96" s="53"/>
      <c r="I96" s="53"/>
      <c r="J96" s="53"/>
      <c r="K96" s="26">
        <f t="shared" si="19"/>
        <v>16</v>
      </c>
      <c r="L96" s="54">
        <v>38</v>
      </c>
      <c r="M96" s="54"/>
      <c r="N96" s="21">
        <f t="shared" si="20"/>
        <v>38</v>
      </c>
      <c r="O96" s="22">
        <f t="shared" si="21"/>
        <v>608</v>
      </c>
      <c r="P96" s="56">
        <v>9.4E-2</v>
      </c>
      <c r="Q96" s="56"/>
      <c r="R96" s="112">
        <f t="shared" si="22"/>
        <v>5016</v>
      </c>
      <c r="S96" s="112">
        <f t="shared" si="23"/>
        <v>471.50400000000002</v>
      </c>
      <c r="T96" s="112">
        <f t="shared" si="24"/>
        <v>0</v>
      </c>
      <c r="U96" s="112">
        <f t="shared" si="25"/>
        <v>5487.5039999999999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 t="s">
        <v>87</v>
      </c>
      <c r="C97" s="55">
        <v>8.59</v>
      </c>
      <c r="D97" s="53"/>
      <c r="E97" s="53"/>
      <c r="F97" s="53">
        <v>6</v>
      </c>
      <c r="G97" s="53">
        <v>5</v>
      </c>
      <c r="H97" s="53"/>
      <c r="I97" s="53"/>
      <c r="J97" s="53"/>
      <c r="K97" s="26">
        <f t="shared" si="19"/>
        <v>11</v>
      </c>
      <c r="L97" s="54">
        <v>38</v>
      </c>
      <c r="M97" s="54"/>
      <c r="N97" s="21">
        <f t="shared" si="20"/>
        <v>38</v>
      </c>
      <c r="O97" s="22">
        <f t="shared" si="21"/>
        <v>418</v>
      </c>
      <c r="P97" s="56">
        <v>9.4E-2</v>
      </c>
      <c r="Q97" s="56"/>
      <c r="R97" s="112">
        <f t="shared" si="22"/>
        <v>3590.62</v>
      </c>
      <c r="S97" s="112">
        <f t="shared" si="23"/>
        <v>337.51828</v>
      </c>
      <c r="T97" s="112">
        <f t="shared" si="24"/>
        <v>0</v>
      </c>
      <c r="U97" s="112">
        <f t="shared" si="25"/>
        <v>3928.1382800000001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 t="s">
        <v>88</v>
      </c>
      <c r="C98" s="55">
        <v>8.25</v>
      </c>
      <c r="D98" s="53">
        <v>8</v>
      </c>
      <c r="E98" s="53">
        <v>6</v>
      </c>
      <c r="F98" s="53"/>
      <c r="G98" s="53"/>
      <c r="H98" s="53"/>
      <c r="I98" s="53"/>
      <c r="J98" s="53">
        <v>8</v>
      </c>
      <c r="K98" s="26">
        <f t="shared" si="19"/>
        <v>22</v>
      </c>
      <c r="L98" s="54">
        <v>38</v>
      </c>
      <c r="M98" s="54"/>
      <c r="N98" s="21">
        <f t="shared" si="20"/>
        <v>38</v>
      </c>
      <c r="O98" s="22">
        <f t="shared" si="21"/>
        <v>836</v>
      </c>
      <c r="P98" s="56">
        <v>9.4E-2</v>
      </c>
      <c r="Q98" s="56"/>
      <c r="R98" s="112">
        <f t="shared" si="22"/>
        <v>6897</v>
      </c>
      <c r="S98" s="112">
        <f t="shared" si="23"/>
        <v>648.31799999999998</v>
      </c>
      <c r="T98" s="112">
        <f t="shared" si="24"/>
        <v>0</v>
      </c>
      <c r="U98" s="112">
        <f t="shared" si="25"/>
        <v>7545.3180000000002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 t="s">
        <v>87</v>
      </c>
      <c r="C99" s="55">
        <v>8.25</v>
      </c>
      <c r="D99" s="53">
        <v>4</v>
      </c>
      <c r="E99" s="53"/>
      <c r="F99" s="53">
        <v>5</v>
      </c>
      <c r="G99" s="53">
        <v>6</v>
      </c>
      <c r="H99" s="53">
        <v>6</v>
      </c>
      <c r="I99" s="53"/>
      <c r="J99" s="53"/>
      <c r="K99" s="26">
        <f t="shared" si="19"/>
        <v>21</v>
      </c>
      <c r="L99" s="54">
        <v>38</v>
      </c>
      <c r="M99" s="54"/>
      <c r="N99" s="21">
        <f t="shared" si="20"/>
        <v>38</v>
      </c>
      <c r="O99" s="22">
        <f t="shared" si="21"/>
        <v>798</v>
      </c>
      <c r="P99" s="56">
        <v>9.4E-2</v>
      </c>
      <c r="Q99" s="56"/>
      <c r="R99" s="112">
        <f t="shared" si="22"/>
        <v>6583.5</v>
      </c>
      <c r="S99" s="112">
        <f t="shared" si="23"/>
        <v>618.84900000000005</v>
      </c>
      <c r="T99" s="112">
        <f t="shared" si="24"/>
        <v>0</v>
      </c>
      <c r="U99" s="112">
        <f t="shared" si="25"/>
        <v>7202.3490000000002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 t="s">
        <v>87</v>
      </c>
      <c r="C100" s="55">
        <v>8.41</v>
      </c>
      <c r="D100" s="53">
        <v>6</v>
      </c>
      <c r="E100" s="53">
        <v>3</v>
      </c>
      <c r="F100" s="53">
        <v>6</v>
      </c>
      <c r="G100" s="53"/>
      <c r="H100" s="53"/>
      <c r="I100" s="53"/>
      <c r="J100" s="53"/>
      <c r="K100" s="26">
        <f t="shared" si="19"/>
        <v>15</v>
      </c>
      <c r="L100" s="54">
        <v>38</v>
      </c>
      <c r="M100" s="54"/>
      <c r="N100" s="21">
        <f t="shared" si="20"/>
        <v>38</v>
      </c>
      <c r="O100" s="22">
        <f t="shared" si="21"/>
        <v>570</v>
      </c>
      <c r="P100" s="56">
        <v>9.4E-2</v>
      </c>
      <c r="Q100" s="56"/>
      <c r="R100" s="112">
        <f t="shared" si="22"/>
        <v>4793.7</v>
      </c>
      <c r="S100" s="112">
        <f t="shared" si="23"/>
        <v>450.6078</v>
      </c>
      <c r="T100" s="112">
        <f t="shared" si="24"/>
        <v>0</v>
      </c>
      <c r="U100" s="112">
        <f t="shared" si="25"/>
        <v>5244.3077999999996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 t="s">
        <v>87</v>
      </c>
      <c r="C101" s="55">
        <v>8.25</v>
      </c>
      <c r="D101" s="53"/>
      <c r="E101" s="53">
        <v>5</v>
      </c>
      <c r="F101" s="53"/>
      <c r="G101" s="53">
        <v>6</v>
      </c>
      <c r="H101" s="53"/>
      <c r="I101" s="53"/>
      <c r="J101" s="53">
        <v>5</v>
      </c>
      <c r="K101" s="26">
        <f t="shared" si="19"/>
        <v>16</v>
      </c>
      <c r="L101" s="54">
        <v>38</v>
      </c>
      <c r="M101" s="54"/>
      <c r="N101" s="21">
        <f t="shared" si="20"/>
        <v>38</v>
      </c>
      <c r="O101" s="22">
        <f t="shared" si="21"/>
        <v>608</v>
      </c>
      <c r="P101" s="56">
        <v>9.4E-2</v>
      </c>
      <c r="Q101" s="56"/>
      <c r="R101" s="112">
        <f t="shared" si="22"/>
        <v>5016</v>
      </c>
      <c r="S101" s="112">
        <f t="shared" si="23"/>
        <v>471.50400000000002</v>
      </c>
      <c r="T101" s="112">
        <f t="shared" si="24"/>
        <v>0</v>
      </c>
      <c r="U101" s="112">
        <f t="shared" si="25"/>
        <v>5487.5039999999999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82</v>
      </c>
      <c r="E113" s="62">
        <f t="shared" si="27"/>
        <v>90</v>
      </c>
      <c r="F113" s="62">
        <f t="shared" si="27"/>
        <v>65</v>
      </c>
      <c r="G113" s="62">
        <f t="shared" si="27"/>
        <v>87</v>
      </c>
      <c r="H113" s="62">
        <f t="shared" si="27"/>
        <v>47</v>
      </c>
      <c r="I113" s="62">
        <f t="shared" si="27"/>
        <v>23</v>
      </c>
      <c r="J113" s="62">
        <f t="shared" si="27"/>
        <v>35</v>
      </c>
      <c r="K113" s="62">
        <f t="shared" si="27"/>
        <v>429</v>
      </c>
      <c r="L113" s="62">
        <f t="shared" si="27"/>
        <v>1102</v>
      </c>
      <c r="M113" s="62">
        <f t="shared" si="27"/>
        <v>0</v>
      </c>
      <c r="N113" s="62">
        <f t="shared" si="27"/>
        <v>1102</v>
      </c>
      <c r="O113" s="62">
        <f t="shared" si="27"/>
        <v>16302</v>
      </c>
      <c r="P113" s="63"/>
      <c r="Q113" s="64"/>
      <c r="R113" s="114">
        <f>SUM(R73:R112)</f>
        <v>135237.44</v>
      </c>
      <c r="S113" s="114">
        <f>SUM(S73:S112)</f>
        <v>12712.31936</v>
      </c>
      <c r="T113" s="114">
        <f>SUM(T73:T112)</f>
        <v>0</v>
      </c>
      <c r="U113" s="114">
        <f>SUM(U73:U112)</f>
        <v>147949.75936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147</v>
      </c>
      <c r="E115" s="62">
        <f t="shared" ref="E115:O115" si="28">E113+E67+E20</f>
        <v>163</v>
      </c>
      <c r="F115" s="62">
        <f t="shared" si="28"/>
        <v>130</v>
      </c>
      <c r="G115" s="62">
        <f t="shared" si="28"/>
        <v>149</v>
      </c>
      <c r="H115" s="62">
        <f t="shared" si="28"/>
        <v>101</v>
      </c>
      <c r="I115" s="62">
        <f t="shared" si="28"/>
        <v>39</v>
      </c>
      <c r="J115" s="62">
        <f t="shared" si="28"/>
        <v>53</v>
      </c>
      <c r="K115" s="62">
        <f t="shared" si="28"/>
        <v>782</v>
      </c>
      <c r="L115" s="62">
        <f t="shared" si="28"/>
        <v>1641</v>
      </c>
      <c r="M115" s="62">
        <f t="shared" si="28"/>
        <v>11</v>
      </c>
      <c r="N115" s="62">
        <f t="shared" si="28"/>
        <v>1652</v>
      </c>
      <c r="O115" s="62">
        <f t="shared" si="28"/>
        <v>33997</v>
      </c>
      <c r="P115" s="63"/>
      <c r="Q115" s="64"/>
      <c r="R115" s="114">
        <f t="shared" ref="R115:U115" si="29">R113+R67+R20</f>
        <v>341252.89</v>
      </c>
      <c r="S115" s="114">
        <f t="shared" si="29"/>
        <v>32077.771659999999</v>
      </c>
      <c r="T115" s="114">
        <f t="shared" si="29"/>
        <v>25545.915799999999</v>
      </c>
      <c r="U115" s="114">
        <f t="shared" si="29"/>
        <v>398876.57746000006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>
    <tabColor theme="3" tint="-0.249977111117893"/>
    <pageSetUpPr fitToPage="1"/>
  </sheetPr>
  <dimension ref="A1:AC69"/>
  <sheetViews>
    <sheetView topLeftCell="A16" zoomScaleNormal="100" workbookViewId="0" xr3:uid="{FB84E6B5-2F03-524A-B55D-05F6A9FA1888}">
      <selection activeCell="AA131" sqref="AA131"/>
    </sheetView>
  </sheetViews>
  <sheetFormatPr defaultColWidth="9.140625" defaultRowHeight="12.75"/>
  <cols>
    <col min="1" max="1" width="8.5703125" style="4" customWidth="1"/>
    <col min="2" max="2" width="30.5703125" style="4" customWidth="1"/>
    <col min="3" max="4" width="13.28515625" style="4" customWidth="1"/>
    <col min="5" max="5" width="15.7109375" style="4" customWidth="1"/>
    <col min="6" max="7" width="13.28515625" style="4" customWidth="1"/>
    <col min="8" max="8" width="17.85546875" style="4" customWidth="1"/>
    <col min="9" max="18" width="9.140625" style="4"/>
    <col min="19" max="16384" width="9.140625" style="1"/>
  </cols>
  <sheetData>
    <row r="1" spans="1:29" ht="20.25">
      <c r="A1" s="118" t="str">
        <f>'Fresh Food Co.'!A1</f>
        <v>APPENDIX VII</v>
      </c>
      <c r="B1" s="3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>
      <c r="A2" s="3" t="str">
        <f>'Fresh Food Co.'!A2</f>
        <v>FLORIDA INTERNATIONAL UNIVERSITY</v>
      </c>
      <c r="B2" s="3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>
      <c r="A3" s="3" t="s">
        <v>259</v>
      </c>
      <c r="B3" s="3"/>
      <c r="C3" s="37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3"/>
      <c r="B4" s="3"/>
      <c r="C4" s="37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3" t="s">
        <v>11</v>
      </c>
      <c r="B5" s="8"/>
      <c r="C5" s="5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3"/>
      <c r="B6" s="3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.5" thickBot="1"/>
    <row r="8" spans="1:29">
      <c r="A8" s="149" t="s">
        <v>260</v>
      </c>
      <c r="B8" s="150"/>
      <c r="C8" s="75" t="s">
        <v>261</v>
      </c>
      <c r="D8" s="75" t="s">
        <v>262</v>
      </c>
      <c r="E8" s="75" t="s">
        <v>262</v>
      </c>
      <c r="F8" s="75" t="s">
        <v>262</v>
      </c>
      <c r="G8" s="75" t="s">
        <v>262</v>
      </c>
      <c r="H8" s="76" t="s">
        <v>263</v>
      </c>
    </row>
    <row r="9" spans="1:29">
      <c r="A9" s="77"/>
      <c r="B9" s="78"/>
      <c r="C9" s="79" t="s">
        <v>41</v>
      </c>
      <c r="D9" s="79" t="s">
        <v>41</v>
      </c>
      <c r="E9" s="79" t="s">
        <v>44</v>
      </c>
      <c r="F9" s="79" t="s">
        <v>45</v>
      </c>
      <c r="G9" s="79" t="s">
        <v>23</v>
      </c>
      <c r="H9" s="80" t="s">
        <v>264</v>
      </c>
    </row>
    <row r="10" spans="1:29">
      <c r="A10" s="81"/>
      <c r="B10" s="82"/>
      <c r="C10" s="83"/>
      <c r="D10" s="83"/>
      <c r="E10" s="83"/>
      <c r="F10" s="83"/>
      <c r="G10" s="83"/>
      <c r="H10" s="84" t="s">
        <v>23</v>
      </c>
    </row>
    <row r="11" spans="1:29">
      <c r="A11" s="151" t="str">
        <f>'Fresh Food Co.'!J2</f>
        <v>Fresh Food Company (Graham Center)</v>
      </c>
      <c r="B11" s="152"/>
      <c r="C11" s="31">
        <f>'Fresh Food Co.'!K$115</f>
        <v>21.9</v>
      </c>
      <c r="D11" s="31">
        <f>'Fresh Food Co.'!O$115</f>
        <v>0</v>
      </c>
      <c r="E11" s="32">
        <f>'Fresh Food Co.'!R$115</f>
        <v>0</v>
      </c>
      <c r="F11" s="32">
        <f>'Fresh Food Co.'!S$115</f>
        <v>0</v>
      </c>
      <c r="G11" s="32">
        <f>'Fresh Food Co.'!T$115</f>
        <v>0</v>
      </c>
      <c r="H11" s="34">
        <v>1353365</v>
      </c>
    </row>
    <row r="12" spans="1:29">
      <c r="A12" s="147" t="str">
        <f>'POD Breezeway'!J$2</f>
        <v>POD Market (Breezeway)</v>
      </c>
      <c r="B12" s="148"/>
      <c r="C12" s="31">
        <f>'POD Breezeway'!K$115</f>
        <v>345</v>
      </c>
      <c r="D12" s="31">
        <f>'POD Breezeway'!O$115</f>
        <v>17153</v>
      </c>
      <c r="E12" s="32">
        <f>'POD Breezeway'!R$115</f>
        <v>169570.16999999998</v>
      </c>
      <c r="F12" s="32">
        <f>'POD Breezeway'!S$115</f>
        <v>15939.59598</v>
      </c>
      <c r="G12" s="32">
        <f>'POD Breezeway'!T$115</f>
        <v>9573.7919999999995</v>
      </c>
      <c r="H12" s="35">
        <f>'POD Breezeway'!U$115</f>
        <v>195083.55797999998</v>
      </c>
    </row>
    <row r="13" spans="1:29">
      <c r="A13" s="147" t="str">
        <f>'Express GL'!J$2</f>
        <v>Express (Green Library)</v>
      </c>
      <c r="B13" s="148"/>
      <c r="C13" s="31">
        <f>'Express GL'!K$115</f>
        <v>56</v>
      </c>
      <c r="D13" s="31">
        <f>'Express GL'!O$115</f>
        <v>1952</v>
      </c>
      <c r="E13" s="32">
        <f>'Express GL'!R$115</f>
        <v>18595.2</v>
      </c>
      <c r="F13" s="32">
        <f>'Express GL'!S$115</f>
        <v>1350.8928000000001</v>
      </c>
      <c r="G13" s="32">
        <f>'Express GL'!T$115</f>
        <v>1782.0288</v>
      </c>
      <c r="H13" s="35">
        <f>'Express GL'!U$115</f>
        <v>21728.121600000002</v>
      </c>
    </row>
    <row r="14" spans="1:29">
      <c r="A14" s="147" t="str">
        <f>'Starbucks GL'!J$2</f>
        <v>Starbucks (Green Library)</v>
      </c>
      <c r="B14" s="148"/>
      <c r="C14" s="31">
        <f>'Starbucks GL'!K$115</f>
        <v>782</v>
      </c>
      <c r="D14" s="31">
        <f>'Starbucks GL'!O$115</f>
        <v>33997</v>
      </c>
      <c r="E14" s="32">
        <f>'Starbucks GL'!R$115</f>
        <v>341252.89</v>
      </c>
      <c r="F14" s="32">
        <f>'Starbucks GL'!S$115</f>
        <v>32077.771659999999</v>
      </c>
      <c r="G14" s="32">
        <f>'Starbucks GL'!T$115</f>
        <v>25545.915799999999</v>
      </c>
      <c r="H14" s="35">
        <f>'Starbucks GL'!U$115</f>
        <v>398876.57746000006</v>
      </c>
    </row>
    <row r="15" spans="1:29">
      <c r="A15" s="147" t="str">
        <f>'Miro''s GL'!J$2</f>
        <v>Miro's Food Truck (Green Library)</v>
      </c>
      <c r="B15" s="148"/>
      <c r="C15" s="31">
        <f>'Miro''s GL'!K$115</f>
        <v>0</v>
      </c>
      <c r="D15" s="31">
        <f>'Miro''s GL'!O$115</f>
        <v>0</v>
      </c>
      <c r="E15" s="32">
        <f>'Miro''s GL'!R$115</f>
        <v>0</v>
      </c>
      <c r="F15" s="32">
        <f>'Miro''s GL'!S$115</f>
        <v>0</v>
      </c>
      <c r="G15" s="32">
        <f>'Miro''s GL'!T$115</f>
        <v>0</v>
      </c>
      <c r="H15" s="35">
        <f>'Miro''s GL'!U$115</f>
        <v>0</v>
      </c>
    </row>
    <row r="16" spans="1:29">
      <c r="A16" s="147" t="str">
        <f>'Faculty Club'!J$2</f>
        <v>Faculty Club (Graham Center)</v>
      </c>
      <c r="B16" s="148"/>
      <c r="C16" s="31">
        <f>'Faculty Club'!K$115</f>
        <v>160</v>
      </c>
      <c r="D16" s="31">
        <f>'Faculty Club'!O$115</f>
        <v>8320</v>
      </c>
      <c r="E16" s="32">
        <f>'Faculty Club'!R$115</f>
        <v>105081.60000000001</v>
      </c>
      <c r="F16" s="32">
        <f>'Faculty Club'!S$115</f>
        <v>9877.6704000000009</v>
      </c>
      <c r="G16" s="32">
        <f>'Faculty Club'!T$115</f>
        <v>13030.118399999999</v>
      </c>
      <c r="H16" s="35">
        <f>'Faculty Club'!U$115</f>
        <v>127989.38880000002</v>
      </c>
    </row>
    <row r="17" spans="1:8">
      <c r="A17" s="147" t="str">
        <f>Almazar!J$2</f>
        <v>Almazar (Graham Center)</v>
      </c>
      <c r="B17" s="148"/>
      <c r="C17" s="31">
        <f>Almazar!K$115</f>
        <v>0</v>
      </c>
      <c r="D17" s="31">
        <f>Almazar!O$115</f>
        <v>0</v>
      </c>
      <c r="E17" s="32">
        <f>Almazar!R$115</f>
        <v>0</v>
      </c>
      <c r="F17" s="32">
        <f>Almazar!S$115</f>
        <v>0</v>
      </c>
      <c r="G17" s="32">
        <f>Almazar!T$115</f>
        <v>0</v>
      </c>
      <c r="H17" s="35">
        <f>Almazar!U$115</f>
        <v>0</v>
      </c>
    </row>
    <row r="18" spans="1:8">
      <c r="A18" s="147" t="str">
        <f>'Burger King'!J$2</f>
        <v>Burger King (Graham Center</v>
      </c>
      <c r="B18" s="148"/>
      <c r="C18" s="31">
        <f>'Burger King'!K$115</f>
        <v>260</v>
      </c>
      <c r="D18" s="31">
        <f>'Burger King'!O$115</f>
        <v>10600</v>
      </c>
      <c r="E18" s="32">
        <f>'Burger King'!R$115</f>
        <v>110908.39999999998</v>
      </c>
      <c r="F18" s="32">
        <f>'Burger King'!S$115</f>
        <v>10425.3896</v>
      </c>
      <c r="G18" s="32">
        <f>'Burger King'!T$115</f>
        <v>12083.700800000001</v>
      </c>
      <c r="H18" s="35">
        <f>'Burger King'!U$115</f>
        <v>133417.49039999998</v>
      </c>
    </row>
    <row r="19" spans="1:8">
      <c r="A19" s="147" t="str">
        <f>Bustelo!J$2</f>
        <v>Café Bustelo (Graham Center)</v>
      </c>
      <c r="B19" s="148"/>
      <c r="C19" s="31">
        <f>Bustelo!K$115</f>
        <v>327</v>
      </c>
      <c r="D19" s="31">
        <f>Bustelo!O$115</f>
        <v>15973</v>
      </c>
      <c r="E19" s="32">
        <f>Bustelo!R$115</f>
        <v>175538.41999999998</v>
      </c>
      <c r="F19" s="32">
        <f>Bustelo!S$115</f>
        <v>16500.61148</v>
      </c>
      <c r="G19" s="32">
        <f>Bustelo!T$115</f>
        <v>19274.054079999998</v>
      </c>
      <c r="H19" s="35">
        <f>Bustelo!U$115</f>
        <v>211313.08556000001</v>
      </c>
    </row>
    <row r="20" spans="1:8">
      <c r="A20" s="147" t="str">
        <f>'Chili''s'!J$2</f>
        <v>Chili's (Graham Center)</v>
      </c>
      <c r="B20" s="148"/>
      <c r="C20" s="31">
        <f>'Chili''s'!K$115</f>
        <v>849</v>
      </c>
      <c r="D20" s="31">
        <f>'Chili''s'!O$115</f>
        <v>31355</v>
      </c>
      <c r="E20" s="32">
        <f>'Chili''s'!R$115</f>
        <v>336710.27</v>
      </c>
      <c r="F20" s="32">
        <f>'Chili''s'!S$115</f>
        <v>31650.765380000001</v>
      </c>
      <c r="G20" s="32">
        <f>'Chili''s'!T$115</f>
        <v>19026.271079999999</v>
      </c>
      <c r="H20" s="35">
        <f>'Chili''s'!U$115</f>
        <v>387387.30645999999</v>
      </c>
    </row>
    <row r="21" spans="1:8">
      <c r="A21" s="147" t="str">
        <f>Einstein!J$2</f>
        <v>Einstein Bros. Bagels (Graham Center)</v>
      </c>
      <c r="B21" s="148"/>
      <c r="C21" s="31">
        <f>Einstein!K$115</f>
        <v>307</v>
      </c>
      <c r="D21" s="31">
        <f>Einstein!O$115</f>
        <v>12434</v>
      </c>
      <c r="E21" s="32">
        <f>Einstein!R$115</f>
        <v>131115.29499999998</v>
      </c>
      <c r="F21" s="32">
        <f>Einstein!S$115</f>
        <v>12324.837730000001</v>
      </c>
      <c r="G21" s="32">
        <f>Einstein!T$115</f>
        <v>16258.296579999998</v>
      </c>
      <c r="H21" s="35">
        <f>Einstein!U$115</f>
        <v>159698.42931000001</v>
      </c>
    </row>
    <row r="22" spans="1:8">
      <c r="A22" s="147" t="str">
        <f>Jamba!J$2</f>
        <v>Jamba Juice (Graham Center)</v>
      </c>
      <c r="B22" s="148"/>
      <c r="C22" s="31">
        <f>Jamba!K$115</f>
        <v>310</v>
      </c>
      <c r="D22" s="31">
        <f>Jamba!O$115</f>
        <v>13570</v>
      </c>
      <c r="E22" s="32">
        <f>Jamba!R$115</f>
        <v>126341.3</v>
      </c>
      <c r="F22" s="32">
        <f>Jamba!S$115</f>
        <v>11876.082200000001</v>
      </c>
      <c r="G22" s="32">
        <f>Jamba!T$115</f>
        <v>5548.8511999999992</v>
      </c>
      <c r="H22" s="35">
        <f>Jamba!U$115</f>
        <v>143766.23339999997</v>
      </c>
    </row>
    <row r="23" spans="1:8">
      <c r="A23" s="147" t="str">
        <f>'Pollo Tropical '!J$2</f>
        <v>Pollo Tropical (Graham Center)</v>
      </c>
      <c r="B23" s="148"/>
      <c r="C23" s="31">
        <f>'Pollo Tropical '!K$115</f>
        <v>876</v>
      </c>
      <c r="D23" s="31">
        <f>'Pollo Tropical '!O$115</f>
        <v>35792</v>
      </c>
      <c r="E23" s="32">
        <f>'Pollo Tropical '!R$115</f>
        <v>372508.6</v>
      </c>
      <c r="F23" s="32">
        <f>'Pollo Tropical '!S$115</f>
        <v>35015.808400000002</v>
      </c>
      <c r="G23" s="32">
        <f>'Pollo Tropical '!T$115</f>
        <v>34209.690400000007</v>
      </c>
      <c r="H23" s="35">
        <f>'Pollo Tropical '!U$115</f>
        <v>441734.09879999992</v>
      </c>
    </row>
    <row r="24" spans="1:8">
      <c r="A24" s="147" t="str">
        <f>'Subway GC'!J$2</f>
        <v>Subway (Graham Center)</v>
      </c>
      <c r="B24" s="148"/>
      <c r="C24" s="31">
        <f>'Subway GC'!K$115</f>
        <v>609</v>
      </c>
      <c r="D24" s="31">
        <f>'Subway GC'!O$115</f>
        <v>28851.5</v>
      </c>
      <c r="E24" s="32">
        <f>'Subway GC'!R$115</f>
        <v>319264.58500000002</v>
      </c>
      <c r="F24" s="32">
        <f>'Subway GC'!S$115</f>
        <v>30010.870989999999</v>
      </c>
      <c r="G24" s="32">
        <f>'Subway GC'!T$115</f>
        <v>36304.978539999996</v>
      </c>
      <c r="H24" s="35">
        <f>'Subway GC'!U$115</f>
        <v>385580.43453000003</v>
      </c>
    </row>
    <row r="25" spans="1:8">
      <c r="A25" s="147" t="str">
        <f>'Sushi Maki'!J$2</f>
        <v>Sushi Maki (Graham Center)</v>
      </c>
      <c r="B25" s="148"/>
      <c r="C25" s="31">
        <f>'Sushi Maki'!K$115</f>
        <v>0</v>
      </c>
      <c r="D25" s="31">
        <f>'Sushi Maki'!O$115</f>
        <v>0</v>
      </c>
      <c r="E25" s="32">
        <f>'Sushi Maki'!R$115</f>
        <v>0</v>
      </c>
      <c r="F25" s="32">
        <f>'Sushi Maki'!S$115</f>
        <v>0</v>
      </c>
      <c r="G25" s="32">
        <f>'Sushi Maki'!T$115</f>
        <v>0</v>
      </c>
      <c r="H25" s="35">
        <f>'Sushi Maki'!U$115</f>
        <v>0</v>
      </c>
    </row>
    <row r="26" spans="1:8">
      <c r="A26" s="147" t="str">
        <f>Panda!J$2</f>
        <v>Panda Express (Mango)</v>
      </c>
      <c r="B26" s="148"/>
      <c r="C26" s="31">
        <f>Panda!K$115</f>
        <v>686</v>
      </c>
      <c r="D26" s="31">
        <f>Panda!O$115</f>
        <v>25984</v>
      </c>
      <c r="E26" s="32">
        <f>Panda!R$115</f>
        <v>299626.28000000003</v>
      </c>
      <c r="F26" s="32">
        <f>Panda!S$115</f>
        <v>28164.870320000005</v>
      </c>
      <c r="G26" s="32">
        <f>Panda!T$115</f>
        <v>22561.973600000001</v>
      </c>
      <c r="H26" s="35">
        <f>Panda!U$115</f>
        <v>350353.12392000004</v>
      </c>
    </row>
    <row r="27" spans="1:8">
      <c r="A27" s="147" t="str">
        <f>'Starbucks Mango'!J$2</f>
        <v>Starbucks (Mango)</v>
      </c>
      <c r="B27" s="148"/>
      <c r="C27" s="31">
        <f>'Starbucks Mango'!K$115</f>
        <v>499.4</v>
      </c>
      <c r="D27" s="31">
        <f>'Starbucks Mango'!O$115</f>
        <v>17737.599999999999</v>
      </c>
      <c r="E27" s="32">
        <f>'Starbucks Mango'!R$115</f>
        <v>172034</v>
      </c>
      <c r="F27" s="32">
        <f>'Starbucks Mango'!S$115</f>
        <v>16171.196</v>
      </c>
      <c r="G27" s="32">
        <f>'Starbucks Mango'!T$115</f>
        <v>14560.7744</v>
      </c>
      <c r="H27" s="35">
        <f>'Starbucks Mango'!U$115</f>
        <v>202765.97039999999</v>
      </c>
    </row>
    <row r="28" spans="1:8">
      <c r="A28" s="147" t="str">
        <f>'Taco Bell'!J$2</f>
        <v>Taco Bell (Mango)</v>
      </c>
      <c r="B28" s="148"/>
      <c r="C28" s="31">
        <f>'Taco Bell'!K$115</f>
        <v>384.5</v>
      </c>
      <c r="D28" s="31">
        <f>'Taco Bell'!O$115</f>
        <v>14219</v>
      </c>
      <c r="E28" s="32">
        <f>'Taco Bell'!R$115</f>
        <v>143364.52000000002</v>
      </c>
      <c r="F28" s="32">
        <f>'Taco Bell'!S$115</f>
        <v>13476.264880000001</v>
      </c>
      <c r="G28" s="32">
        <f>'Taco Bell'!T$115</f>
        <v>7128.5864000000001</v>
      </c>
      <c r="H28" s="35">
        <f>'Taco Bell'!U$115</f>
        <v>163969.37128000002</v>
      </c>
    </row>
    <row r="29" spans="1:8">
      <c r="A29" s="147" t="str">
        <f>'Chick-fil-A'!J$2</f>
        <v>Chick-fil-A (Parking Garage 5)</v>
      </c>
      <c r="B29" s="148"/>
      <c r="C29" s="31">
        <f>'Chick-fil-A'!K$115</f>
        <v>654</v>
      </c>
      <c r="D29" s="31">
        <f>'Chick-fil-A'!O$115</f>
        <v>24094</v>
      </c>
      <c r="E29" s="32">
        <f>'Chick-fil-A'!R$115</f>
        <v>198227.82</v>
      </c>
      <c r="F29" s="32">
        <f>'Chick-fil-A'!S$115</f>
        <v>18680.828207999999</v>
      </c>
      <c r="G29" s="32">
        <f>'Chick-fil-A'!T$115</f>
        <v>9056.8245600000009</v>
      </c>
      <c r="H29" s="35">
        <f>'Chick-fil-A'!U$115</f>
        <v>225965.47276799998</v>
      </c>
    </row>
    <row r="30" spans="1:8">
      <c r="A30" s="147" t="str">
        <f>Dunkin!J$2</f>
        <v>Dunkin Donuts (Parking Garage 5)</v>
      </c>
      <c r="B30" s="148"/>
      <c r="C30" s="31">
        <f>Dunkin!K$115</f>
        <v>193</v>
      </c>
      <c r="D30" s="31">
        <f>Dunkin!O$115</f>
        <v>7141</v>
      </c>
      <c r="E30" s="32">
        <f>Dunkin!R$115</f>
        <v>71702.67</v>
      </c>
      <c r="F30" s="32">
        <f>Dunkin!S$115</f>
        <v>6740.05098</v>
      </c>
      <c r="G30" s="32">
        <f>Dunkin!T$115</f>
        <v>6769.1908480000002</v>
      </c>
      <c r="H30" s="35">
        <f>Dunkin!U$115</f>
        <v>85211.911827999997</v>
      </c>
    </row>
    <row r="31" spans="1:8">
      <c r="A31" s="147" t="str">
        <f>'Misha''s'!J$2</f>
        <v>Misha's Cupcakes (Parking Garage 5)</v>
      </c>
      <c r="B31" s="148"/>
      <c r="C31" s="31">
        <f>'Misha''s'!K$115</f>
        <v>0</v>
      </c>
      <c r="D31" s="31">
        <f>'Misha''s'!O$115</f>
        <v>0</v>
      </c>
      <c r="E31" s="32">
        <f>'Misha''s'!R$115</f>
        <v>0</v>
      </c>
      <c r="F31" s="32">
        <f>'Misha''s'!S$115</f>
        <v>0</v>
      </c>
      <c r="G31" s="32">
        <f>'Misha''s'!T$115</f>
        <v>0</v>
      </c>
      <c r="H31" s="35">
        <f>'Misha''s'!U$115</f>
        <v>0</v>
      </c>
    </row>
    <row r="32" spans="1:8">
      <c r="A32" s="147" t="str">
        <f>'Sergio''s'!J$2</f>
        <v>Sergio's Cuban Café &amp; Grill (Parking Garage 5)</v>
      </c>
      <c r="B32" s="148"/>
      <c r="C32" s="31">
        <f>'Sergio''s'!K$115</f>
        <v>326</v>
      </c>
      <c r="D32" s="31">
        <f>'Sergio''s'!O$115</f>
        <v>12784</v>
      </c>
      <c r="E32" s="32">
        <f>'Sergio''s'!R$115</f>
        <v>115963.2</v>
      </c>
      <c r="F32" s="32">
        <f>'Sergio''s'!S$115</f>
        <v>10900.540799999999</v>
      </c>
      <c r="G32" s="32">
        <f>'Sergio''s'!T$115</f>
        <v>14379.436799999999</v>
      </c>
      <c r="H32" s="35">
        <f>'Sergio''s'!U$115</f>
        <v>141243.1776</v>
      </c>
    </row>
    <row r="33" spans="1:8">
      <c r="A33" s="147" t="str">
        <f>'Moe''s PG5'!J$2</f>
        <v>Moe's Southwest Grill (Parking Garage 5)</v>
      </c>
      <c r="B33" s="148"/>
      <c r="C33" s="31">
        <f>'Moe''s PG5'!K$115</f>
        <v>498</v>
      </c>
      <c r="D33" s="31">
        <f>'Moe''s PG5'!O$115</f>
        <v>18066</v>
      </c>
      <c r="E33" s="32">
        <f>'Moe''s PG5'!R$115</f>
        <v>199315.5</v>
      </c>
      <c r="F33" s="32">
        <f>'Moe''s PG5'!S$115</f>
        <v>18830.56755</v>
      </c>
      <c r="G33" s="32">
        <f>'Moe''s PG5'!T$115</f>
        <v>18015.893875000002</v>
      </c>
      <c r="H33" s="35">
        <f>'Moe''s PG5'!U$115</f>
        <v>236161.96142500004</v>
      </c>
    </row>
    <row r="34" spans="1:8">
      <c r="A34" s="147" t="str">
        <f>'Papa John''s'!J$2</f>
        <v>Papa John's Pizza (Parking Garage 5)</v>
      </c>
      <c r="B34" s="148"/>
      <c r="C34" s="31">
        <f>'Papa John''s'!K$115</f>
        <v>50</v>
      </c>
      <c r="D34" s="31">
        <f>'Papa John''s'!O$115</f>
        <v>1600</v>
      </c>
      <c r="E34" s="32">
        <f>'Papa John''s'!R$115</f>
        <v>13680</v>
      </c>
      <c r="F34" s="32">
        <f>'Papa John''s'!S$115</f>
        <v>1285.92</v>
      </c>
      <c r="G34" s="32">
        <f>'Papa John''s'!T$115</f>
        <v>982.08</v>
      </c>
      <c r="H34" s="35">
        <f>'Papa John''s'!U$115</f>
        <v>15948</v>
      </c>
    </row>
    <row r="35" spans="1:8">
      <c r="A35" s="147" t="str">
        <f>Salad!J$2</f>
        <v>Salad Creations (Parking Garage 5)</v>
      </c>
      <c r="B35" s="148"/>
      <c r="C35" s="31">
        <f>Salad!K$115</f>
        <v>0</v>
      </c>
      <c r="D35" s="31">
        <f>Salad!O$115</f>
        <v>0</v>
      </c>
      <c r="E35" s="32">
        <f>Salad!R$115</f>
        <v>0</v>
      </c>
      <c r="F35" s="32">
        <f>Salad!S$115</f>
        <v>0</v>
      </c>
      <c r="G35" s="32">
        <f>Salad!T$115</f>
        <v>0</v>
      </c>
      <c r="H35" s="35">
        <f>Salad!U$115</f>
        <v>0</v>
      </c>
    </row>
    <row r="36" spans="1:8">
      <c r="A36" s="147" t="str">
        <f>'Half Moon'!J$2</f>
        <v>Half Moon Empanadas (Parking Garage 6)</v>
      </c>
      <c r="B36" s="148"/>
      <c r="C36" s="31">
        <f>'Half Moon'!K$115</f>
        <v>0</v>
      </c>
      <c r="D36" s="31">
        <f>'Half Moon'!O$115</f>
        <v>0</v>
      </c>
      <c r="E36" s="32">
        <f>'Half Moon'!R$115</f>
        <v>0</v>
      </c>
      <c r="F36" s="32">
        <f>'Half Moon'!S$115</f>
        <v>0</v>
      </c>
      <c r="G36" s="32">
        <f>'Half Moon'!T$115</f>
        <v>0</v>
      </c>
      <c r="H36" s="35">
        <f>'Half Moon'!U$115</f>
        <v>0</v>
      </c>
    </row>
    <row r="37" spans="1:8">
      <c r="A37" s="147" t="str">
        <f>'Trop Smoothies'!J$2</f>
        <v>Tropical Smoothies (Recreation Center)</v>
      </c>
      <c r="B37" s="148"/>
      <c r="C37" s="31">
        <f>'Trop Smoothies'!K$115</f>
        <v>0</v>
      </c>
      <c r="D37" s="31">
        <f>'Trop Smoothies'!O$115</f>
        <v>0</v>
      </c>
      <c r="E37" s="32">
        <f>'Trop Smoothies'!R$115</f>
        <v>0</v>
      </c>
      <c r="F37" s="32">
        <f>'Trop Smoothies'!S$115</f>
        <v>0</v>
      </c>
      <c r="G37" s="32">
        <f>'Trop Smoothies'!T$115</f>
        <v>0</v>
      </c>
      <c r="H37" s="35">
        <f>'Trop Smoothies'!U$115</f>
        <v>0</v>
      </c>
    </row>
    <row r="38" spans="1:8">
      <c r="A38" s="147" t="str">
        <f>'Starbucks BBC'!J$2</f>
        <v>Starbucks (Hubert Library)</v>
      </c>
      <c r="B38" s="148"/>
      <c r="C38" s="31">
        <f>'Starbucks BBC'!K$115</f>
        <v>377.75</v>
      </c>
      <c r="D38" s="31">
        <f>'Starbucks BBC'!O$115</f>
        <v>17834.25</v>
      </c>
      <c r="E38" s="32">
        <f>'Starbucks BBC'!R$115</f>
        <v>205431.26249999998</v>
      </c>
      <c r="F38" s="32">
        <f>'Starbucks BBC'!S$115</f>
        <v>19310.538675</v>
      </c>
      <c r="G38" s="32">
        <f>'Starbucks BBC'!T$115</f>
        <v>14273.881799999999</v>
      </c>
      <c r="H38" s="35">
        <f>'Starbucks BBC'!U$115</f>
        <v>239015.682975</v>
      </c>
    </row>
    <row r="39" spans="1:8">
      <c r="A39" s="147" t="str">
        <f>'Moe''s BBC'!J$2</f>
        <v>Moe's Southwest Grille (Wolfe University Center)</v>
      </c>
      <c r="B39" s="148"/>
      <c r="C39" s="31">
        <f>'Moe''s BBC'!K$115</f>
        <v>116</v>
      </c>
      <c r="D39" s="31">
        <f>'Moe''s BBC'!O$115</f>
        <v>5800</v>
      </c>
      <c r="E39" s="32">
        <f>'Moe''s BBC'!R$115</f>
        <v>139887.5</v>
      </c>
      <c r="F39" s="32">
        <f>'Moe''s BBC'!S$115</f>
        <v>6570.741</v>
      </c>
      <c r="G39" s="32">
        <f>'Moe''s BBC'!T$115</f>
        <v>8667.7860000000001</v>
      </c>
      <c r="H39" s="35">
        <f>'Moe''s BBC'!U$115</f>
        <v>155126.027</v>
      </c>
    </row>
    <row r="40" spans="1:8">
      <c r="A40" s="147" t="str">
        <f>'Grille Works BBC'!J$2</f>
        <v>Grille Works (Wolfe University Center)</v>
      </c>
      <c r="B40" s="148"/>
      <c r="C40" s="31">
        <f>'Grille Works BBC'!K$115</f>
        <v>112.75</v>
      </c>
      <c r="D40" s="31">
        <f>'Grille Works BBC'!O$115</f>
        <v>5488.5</v>
      </c>
      <c r="E40" s="32">
        <f>'Grille Works BBC'!R$115</f>
        <v>72109.38</v>
      </c>
      <c r="F40" s="32">
        <f>'Grille Works BBC'!S$115</f>
        <v>6778.2817200000009</v>
      </c>
      <c r="G40" s="32">
        <f>'Grille Works BBC'!T$115</f>
        <v>8941.5631200000007</v>
      </c>
      <c r="H40" s="35">
        <f>'Grille Works BBC'!U$115</f>
        <v>87829.22484000001</v>
      </c>
    </row>
    <row r="41" spans="1:8">
      <c r="A41" s="147" t="str">
        <f>'Subway BBC'!J$2</f>
        <v>Subway (Wolfe University Center)</v>
      </c>
      <c r="B41" s="148"/>
      <c r="C41" s="31">
        <f>'Subway BBC'!K$115</f>
        <v>195.5</v>
      </c>
      <c r="D41" s="31">
        <f>'Subway BBC'!O$115</f>
        <v>10166</v>
      </c>
      <c r="E41" s="32">
        <f>'Subway BBC'!R$115</f>
        <v>120315.52</v>
      </c>
      <c r="F41" s="32">
        <f>'Subway BBC'!S$115</f>
        <v>11309.658880000001</v>
      </c>
      <c r="G41" s="32">
        <f>'Subway BBC'!T$115</f>
        <v>14919.124479999999</v>
      </c>
      <c r="H41" s="35">
        <f>'Subway BBC'!U$115</f>
        <v>146544.30335999999</v>
      </c>
    </row>
    <row r="42" spans="1:8">
      <c r="A42" s="147" t="str">
        <f>'Catering MMC'!J$2</f>
        <v>Catering Services (MMC)</v>
      </c>
      <c r="B42" s="148"/>
      <c r="C42" s="31">
        <f>'Catering MMC'!K$115</f>
        <v>612</v>
      </c>
      <c r="D42" s="31">
        <f>'Catering MMC'!O$115</f>
        <v>26360</v>
      </c>
      <c r="E42" s="32">
        <f>'Catering MMC'!R$115</f>
        <v>427611.4</v>
      </c>
      <c r="F42" s="32">
        <f>'Catering MMC'!S$115</f>
        <v>40195.471599999997</v>
      </c>
      <c r="G42" s="32">
        <f>'Catering MMC'!T$115</f>
        <v>50287.753599999996</v>
      </c>
      <c r="H42" s="35">
        <f>'Catering MMC'!U$115</f>
        <v>518094.62520000001</v>
      </c>
    </row>
    <row r="43" spans="1:8">
      <c r="A43" s="147" t="str">
        <f>'Catering BBC'!J$2</f>
        <v>Catering Services (BBC)</v>
      </c>
      <c r="B43" s="148"/>
      <c r="C43" s="31">
        <f>'Catering BBC'!K$115</f>
        <v>78</v>
      </c>
      <c r="D43" s="31">
        <f>'Catering BBC'!O$115</f>
        <v>3977</v>
      </c>
      <c r="E43" s="32">
        <f>'Catering BBC'!R$115</f>
        <v>50703.850000000006</v>
      </c>
      <c r="F43" s="32">
        <f>'Catering BBC'!S$115</f>
        <v>4766.1619000000001</v>
      </c>
      <c r="G43" s="32">
        <f>'Catering BBC'!T$115</f>
        <v>6287.2774000000009</v>
      </c>
      <c r="H43" s="35">
        <f>'Catering BBC'!U$115</f>
        <v>61757.289300000004</v>
      </c>
    </row>
    <row r="44" spans="1:8">
      <c r="A44" s="147" t="str">
        <f>'Summer Conf &amp; Camp'!J$2</f>
        <v>Summer Conferences &amp; Camps</v>
      </c>
      <c r="B44" s="148"/>
      <c r="C44" s="31">
        <f>'Summer Conf &amp; Camp'!K$115</f>
        <v>0</v>
      </c>
      <c r="D44" s="31">
        <f>'Summer Conf &amp; Camp'!O$115</f>
        <v>0</v>
      </c>
      <c r="E44" s="32">
        <f>'Summer Conf &amp; Camp'!R$115</f>
        <v>0</v>
      </c>
      <c r="F44" s="32">
        <f>'Summer Conf &amp; Camp'!S$115</f>
        <v>0</v>
      </c>
      <c r="G44" s="32">
        <f>'Summer Conf &amp; Camp'!T$115</f>
        <v>0</v>
      </c>
      <c r="H44" s="35">
        <f>'Summer Conf &amp; Camp'!U$115</f>
        <v>0</v>
      </c>
    </row>
    <row r="45" spans="1:8">
      <c r="A45" s="147" t="str">
        <f>'G&amp;A'!J$2</f>
        <v>General &amp; Administrative Staff</v>
      </c>
      <c r="B45" s="148"/>
      <c r="C45" s="31">
        <f>'G&amp;A'!K$115</f>
        <v>637</v>
      </c>
      <c r="D45" s="31">
        <f>'G&amp;A'!O$115</f>
        <v>32084</v>
      </c>
      <c r="E45" s="32">
        <f>'G&amp;A'!R$115</f>
        <v>749529.08</v>
      </c>
      <c r="F45" s="32">
        <f>'G&amp;A'!S$115</f>
        <v>70455.733519999994</v>
      </c>
      <c r="G45" s="32">
        <f>'G&amp;A'!T$115</f>
        <v>84862.004000000001</v>
      </c>
      <c r="H45" s="35">
        <f>'G&amp;A'!U$115</f>
        <v>904846.81751999981</v>
      </c>
    </row>
    <row r="46" spans="1:8">
      <c r="A46" s="147" t="str">
        <f>'Extra #1'!J2</f>
        <v>Extra #1</v>
      </c>
      <c r="B46" s="148"/>
      <c r="C46" s="31">
        <f>'Extra #1'!K$115</f>
        <v>0</v>
      </c>
      <c r="D46" s="31">
        <f>'Extra #1'!O$115</f>
        <v>0</v>
      </c>
      <c r="E46" s="32">
        <f>'Extra #1'!R$115</f>
        <v>0</v>
      </c>
      <c r="F46" s="32">
        <f>'Extra #1'!S$115</f>
        <v>0</v>
      </c>
      <c r="G46" s="32">
        <f>'Extra #1'!T$115</f>
        <v>0</v>
      </c>
      <c r="H46" s="35">
        <f>'Extra #1'!U$115</f>
        <v>0</v>
      </c>
    </row>
    <row r="47" spans="1:8">
      <c r="A47" s="147" t="str">
        <f>'Extra #2'!J2</f>
        <v>Extra #2</v>
      </c>
      <c r="B47" s="148"/>
      <c r="C47" s="31">
        <f>'Extra #2'!K$115</f>
        <v>0</v>
      </c>
      <c r="D47" s="31">
        <f>'Extra #2'!O$115</f>
        <v>0</v>
      </c>
      <c r="E47" s="32">
        <f>'Extra #2'!R$115</f>
        <v>0</v>
      </c>
      <c r="F47" s="32">
        <f>'Extra #2'!S$115</f>
        <v>0</v>
      </c>
      <c r="G47" s="32">
        <f>'Extra #2'!T$115</f>
        <v>0</v>
      </c>
      <c r="H47" s="35">
        <f>'Extra #2'!U$115</f>
        <v>0</v>
      </c>
    </row>
    <row r="48" spans="1:8">
      <c r="A48" s="147" t="str">
        <f>'Extra #3'!J2</f>
        <v>Extra #3</v>
      </c>
      <c r="B48" s="148"/>
      <c r="C48" s="31">
        <f>'Extra #3'!K$115</f>
        <v>0</v>
      </c>
      <c r="D48" s="31">
        <f>'Extra #3'!O$115</f>
        <v>0</v>
      </c>
      <c r="E48" s="32">
        <f>'Extra #3'!R$115</f>
        <v>0</v>
      </c>
      <c r="F48" s="32">
        <f>'Extra #3'!S$115</f>
        <v>0</v>
      </c>
      <c r="G48" s="32">
        <f>'Extra #3'!T$115</f>
        <v>0</v>
      </c>
      <c r="H48" s="35">
        <f>'Extra #3'!U$115</f>
        <v>0</v>
      </c>
    </row>
    <row r="49" spans="1:8">
      <c r="A49" s="147" t="str">
        <f>'Extra #4'!J2</f>
        <v>Extra #4</v>
      </c>
      <c r="B49" s="148"/>
      <c r="C49" s="31">
        <f>'Extra #4'!K$115</f>
        <v>0</v>
      </c>
      <c r="D49" s="31">
        <f>'Extra #4'!O$115</f>
        <v>0</v>
      </c>
      <c r="E49" s="32">
        <f>'Extra #4'!R$115</f>
        <v>0</v>
      </c>
      <c r="F49" s="32">
        <f>'Extra #4'!S$115</f>
        <v>0</v>
      </c>
      <c r="G49" s="32">
        <f>'Extra #4'!T$115</f>
        <v>0</v>
      </c>
      <c r="H49" s="35">
        <f>'Extra #4'!U$115</f>
        <v>0</v>
      </c>
    </row>
    <row r="50" spans="1:8">
      <c r="A50" s="147"/>
      <c r="B50" s="148"/>
      <c r="C50" s="31"/>
      <c r="D50" s="31"/>
      <c r="E50" s="32"/>
      <c r="F50" s="32"/>
      <c r="G50" s="32"/>
      <c r="H50" s="35"/>
    </row>
    <row r="51" spans="1:8" ht="13.5" thickBot="1">
      <c r="A51" s="155" t="s">
        <v>265</v>
      </c>
      <c r="B51" s="156"/>
      <c r="C51" s="72">
        <f t="shared" ref="C51:H51" si="0">SUM(C11:C50)</f>
        <v>10322.799999999999</v>
      </c>
      <c r="D51" s="72">
        <f t="shared" si="0"/>
        <v>433332.85</v>
      </c>
      <c r="E51" s="73">
        <f t="shared" si="0"/>
        <v>5186388.7124999994</v>
      </c>
      <c r="F51" s="73">
        <f t="shared" si="0"/>
        <v>480687.122653</v>
      </c>
      <c r="G51" s="73">
        <f t="shared" si="0"/>
        <v>474331.84856300004</v>
      </c>
      <c r="H51" s="74">
        <f t="shared" si="0"/>
        <v>7494772.6837160001</v>
      </c>
    </row>
    <row r="53" spans="1:8" ht="13.5" thickBot="1"/>
    <row r="54" spans="1:8">
      <c r="A54" s="149" t="s">
        <v>266</v>
      </c>
      <c r="B54" s="150"/>
      <c r="C54" s="75" t="s">
        <v>261</v>
      </c>
      <c r="D54" s="75" t="s">
        <v>262</v>
      </c>
      <c r="E54" s="75" t="s">
        <v>262</v>
      </c>
      <c r="F54" s="75" t="s">
        <v>262</v>
      </c>
      <c r="G54" s="75" t="s">
        <v>262</v>
      </c>
      <c r="H54" s="76" t="s">
        <v>263</v>
      </c>
    </row>
    <row r="55" spans="1:8">
      <c r="A55" s="153" t="s">
        <v>267</v>
      </c>
      <c r="B55" s="154"/>
      <c r="C55" s="79" t="s">
        <v>41</v>
      </c>
      <c r="D55" s="79" t="s">
        <v>41</v>
      </c>
      <c r="E55" s="79" t="s">
        <v>44</v>
      </c>
      <c r="F55" s="79" t="s">
        <v>45</v>
      </c>
      <c r="G55" s="79" t="s">
        <v>23</v>
      </c>
      <c r="H55" s="80" t="s">
        <v>264</v>
      </c>
    </row>
    <row r="56" spans="1:8">
      <c r="A56" s="81"/>
      <c r="B56" s="82"/>
      <c r="C56" s="83"/>
      <c r="D56" s="83"/>
      <c r="E56" s="83"/>
      <c r="F56" s="83"/>
      <c r="G56" s="83"/>
      <c r="H56" s="84" t="s">
        <v>23</v>
      </c>
    </row>
    <row r="57" spans="1:8">
      <c r="A57" s="29" t="s">
        <v>268</v>
      </c>
      <c r="B57" s="88"/>
      <c r="C57" s="66">
        <f>'Fresh Food Co.'!K20+'POD Breezeway'!K20+'Express GL'!K20+'Starbucks GL'!K20+'Miro''s GL'!K20+'Faculty Club'!K20+Almazar!K20+'Burger King'!K20+Bustelo!K20+'Chili''s'!K20+Einstein!K20+Jamba!K20+'Pollo Tropical '!K20+'Subway GC'!K20+'Sushi Maki'!K20+Panda!K20+'Starbucks Mango'!K20+'Taco Bell'!K20+'Chick-fil-A'!K20+Dunkin!K20+'Misha''s'!K20+'Sergio''s'!K20+'Moe''s PG5'!K20+'Papa John''s'!K20+Salad!K20+'Half Moon'!K20+'Trop Smoothies'!K20+'Starbucks BBC'!K20+'Moe''s BBC'!K20+'Grille Works BBC'!K20+'Subway BBC'!K20+'Catering MMC'!K20+'Catering BBC'!K20+'Summer Conf &amp; Camp'!K20+'G&amp;A'!K20</f>
        <v>840</v>
      </c>
      <c r="D57" s="66">
        <f>'Fresh Food Co.'!O20+'POD Breezeway'!O20+'Express GL'!O20+'Starbucks GL'!O20+'Miro''s GL'!O20+'Faculty Club'!O20+Almazar!O20+'Burger King'!O20+Bustelo!O20+'Chili''s'!O20+Einstein!O20+Jamba!O20+'Pollo Tropical '!O20+'Subway GC'!O20+'Sushi Maki'!O20+Panda!O20+'Starbucks Mango'!O20+'Taco Bell'!O20+'Chick-fil-A'!O20+Dunkin!O20+'Misha''s'!O20+'Sergio''s'!O20+'Moe''s PG5'!O20+'Papa John''s'!O20+Salad!O20+'Half Moon'!O20+'Trop Smoothies'!O20+'Starbucks BBC'!O20+'Moe''s BBC'!O20+'Grille Works BBC'!O20+'Subway BBC'!O20+'Catering MMC'!O20+'Catering BBC'!O20+'Summer Conf &amp; Camp'!O20+'G&amp;A'!O20</f>
        <v>43680</v>
      </c>
      <c r="E57" s="92">
        <f>'Fresh Food Co.'!R20+'POD Breezeway'!R20+'Express GL'!R20+'Starbucks GL'!R20+'Miro''s GL'!R20+'Faculty Club'!R20+Almazar!R20+'Burger King'!R20+Bustelo!R20+'Chili''s'!R20+Einstein!R20+Jamba!R20+'Pollo Tropical '!R20+'Subway GC'!R20+'Sushi Maki'!R20+Panda!R20+'Starbucks Mango'!R20+'Taco Bell'!R20+'Chick-fil-A'!R20+Dunkin!R20+'Misha''s'!R20+'Sergio''s'!R20+'Moe''s PG5'!R20+'Papa John''s'!R20+Salad!R20+'Half Moon'!R20+'Trop Smoothies'!R20+'Starbucks BBC'!R20+'Moe''s BBC'!R20+'Grille Works BBC'!R20+'Subway BBC'!R20+'Catering MMC'!R20+'Catering BBC'!R20+'Summer Conf &amp; Camp'!R20+'G&amp;A'!R20</f>
        <v>1276663.2</v>
      </c>
      <c r="F57" s="92">
        <f>'Fresh Food Co.'!S20+'POD Breezeway'!S20+'Express GL'!S20+'Starbucks GL'!S20+'Miro''s GL'!S20+'Faculty Club'!S20+Almazar!S20+'Burger King'!S20+Bustelo!S20+'Chili''s'!S20+Einstein!S20+Jamba!S20+'Pollo Tropical '!S20+'Subway GC'!S20+'Sushi Maki'!S20+Panda!S20+'Starbucks Mango'!S20+'Taco Bell'!S20+'Chick-fil-A'!S20+Dunkin!S20+'Misha''s'!S20+'Sergio''s'!S20+'Moe''s PG5'!S20+'Papa John''s'!S20+Salad!S20+'Half Moon'!S20+'Trop Smoothies'!S20+'Starbucks BBC'!S20+'Moe''s BBC'!S20+'Grille Works BBC'!S20+'Subway BBC'!S20+'Catering MMC'!S20+'Catering BBC'!S20+'Summer Conf &amp; Camp'!S20+'G&amp;A'!S20</f>
        <v>113427.65679999998</v>
      </c>
      <c r="G57" s="92">
        <f>'Fresh Food Co.'!T20+'POD Breezeway'!T20+'Express GL'!T20+'Starbucks GL'!T20+'Miro''s GL'!T20+'Faculty Club'!T20+Almazar!T20+'Burger King'!T20+Bustelo!T20+'Chili''s'!T20+Einstein!T20+Jamba!T20+'Pollo Tropical '!T20+'Subway GC'!T20+'Sushi Maki'!T20+Panda!T20+'Starbucks Mango'!T20+'Taco Bell'!T20+'Chick-fil-A'!T20+Dunkin!T20+'Misha''s'!T20+'Sergio''s'!T20+'Moe''s PG5'!T20+'Papa John''s'!T20+Salad!T20+'Half Moon'!T20+'Trop Smoothies'!T20+'Starbucks BBC'!T20+'Moe''s BBC'!T20+'Grille Works BBC'!T20+'Subway BBC'!T20+'Catering MMC'!T20+'Catering BBC'!T20+'Summer Conf &amp; Camp'!T20+'G&amp;A'!T20</f>
        <v>149691.70179999998</v>
      </c>
      <c r="H57" s="85">
        <f>'Fresh Food Co.'!U20+'POD Breezeway'!U20+'Express GL'!U20+'Starbucks GL'!U20+'Miro''s GL'!U20+'Faculty Club'!U20+Almazar!U20+'Burger King'!U20+Bustelo!U20+'Chili''s'!U20+Einstein!U20+Jamba!U20+'Pollo Tropical '!U20+'Subway GC'!U20+'Sushi Maki'!U20+Panda!U20+'Starbucks Mango'!U20+'Taco Bell'!U20+'Chick-fil-A'!U20+Dunkin!U20+'Misha''s'!U20+'Sergio''s'!U20+'Moe''s PG5'!U20+'Papa John''s'!U20+Salad!U20+'Half Moon'!U20+'Trop Smoothies'!U20+'Starbucks BBC'!U20+'Moe''s BBC'!U20+'Grille Works BBC'!U20+'Subway BBC'!U20+'Catering MMC'!U20+'Catering BBC'!U20+'Summer Conf &amp; Camp'!U20+'G&amp;A'!U20</f>
        <v>1539782.5585999996</v>
      </c>
    </row>
    <row r="58" spans="1:8">
      <c r="A58" s="29" t="s">
        <v>269</v>
      </c>
      <c r="B58" s="89"/>
      <c r="C58" s="27">
        <f>'Fresh Food Co.'!K67+'POD Breezeway'!K67+'Express GL'!K67+'Starbucks GL'!K67+'Miro''s GL'!K67+'Faculty Club'!K67+Almazar!K67+'Burger King'!K67+Bustelo!K67+'Chili''s'!K67+Einstein!K67+Jamba!K67+'Pollo Tropical '!K67+'Subway GC'!K67+'Sushi Maki'!K67+Panda!K67+'Starbucks Mango'!K67+'Taco Bell'!K67+'Chick-fil-A'!K67+Dunkin!K67+'Misha''s'!K67+'Sergio''s'!K67+'Moe''s PG5'!K67+'Papa John''s'!K67+Salad!K67+'Half Moon'!K67+'Trop Smoothies'!K67+'Starbucks BBC'!K67+'Moe''s BBC'!K67+'Grille Works BBC'!K67+'Subway BBC'!K67+'Catering MMC'!K67+'Catering BBC'!K67+'Summer Conf &amp; Camp'!K67+'G&amp;A'!K67</f>
        <v>6758</v>
      </c>
      <c r="D58" s="27">
        <f>'Fresh Food Co.'!O67+'POD Breezeway'!O67+'Express GL'!O67+'Starbucks GL'!O67+'Miro''s GL'!O67+'Faculty Club'!O67+Almazar!O67+'Burger King'!O67+Bustelo!O67+'Chili''s'!O67+Einstein!O67+Jamba!O67+'Pollo Tropical '!O67+'Subway GC'!O67+'Sushi Maki'!O67+Panda!O67+'Starbucks Mango'!O67+'Taco Bell'!O67+'Chick-fil-A'!O67+Dunkin!O67+'Misha''s'!O67+'Sergio''s'!O67+'Moe''s PG5'!O67+'Papa John''s'!O67+Salad!O67+'Half Moon'!O67+'Trop Smoothies'!O67+'Starbucks BBC'!O67+'Moe''s BBC'!O67+'Grille Works BBC'!O67+'Subway BBC'!O67+'Catering MMC'!O67+'Catering BBC'!O67+'Summer Conf &amp; Camp'!O67+'G&amp;A'!O67</f>
        <v>303883.75</v>
      </c>
      <c r="E58" s="33">
        <f>'Fresh Food Co.'!R67+'POD Breezeway'!R67+'Express GL'!R67+'Starbucks GL'!R67+'Miro''s GL'!R67+'Faculty Club'!R67+Almazar!R67+'Burger King'!R67+Bustelo!R67+'Chili''s'!R67+Einstein!R67+Jamba!R67+'Pollo Tropical '!R67+'Subway GC'!R67+'Sushi Maki'!R67+Panda!R67+'Starbucks Mango'!R67+'Taco Bell'!R67+'Chick-fil-A'!R67+Dunkin!R67+'Misha''s'!R67+'Sergio''s'!R67+'Moe''s PG5'!R67+'Papa John''s'!R67+Salad!R67+'Half Moon'!R67+'Trop Smoothies'!R67+'Starbucks BBC'!R67+'Moe''s BBC'!R67+'Grille Works BBC'!R67+'Subway BBC'!R67+'Catering MMC'!R67+'Catering BBC'!R67+'Summer Conf &amp; Camp'!R67+'G&amp;A'!R67</f>
        <v>3383890.6075000004</v>
      </c>
      <c r="F58" s="33">
        <f>'Fresh Food Co.'!S67+'POD Breezeway'!S67+'Express GL'!S67+'Starbucks GL'!S67+'Miro''s GL'!S67+'Faculty Club'!S67+Almazar!S67+'Burger King'!S67+Bustelo!S67+'Chili''s'!S67+Einstein!S67+Jamba!S67+'Pollo Tropical '!S67+'Subway GC'!S67+'Sushi Maki'!S67+Panda!S67+'Starbucks Mango'!S67+'Taco Bell'!S67+'Chick-fil-A'!S67+Dunkin!S67+'Misha''s'!S67+'Sergio''s'!S67+'Moe''s PG5'!S67+'Papa John''s'!S67+Salad!S67+'Half Moon'!S67+'Trop Smoothies'!S67+'Starbucks BBC'!S67+'Moe''s BBC'!S67+'Grille Works BBC'!S67+'Subway BBC'!S67+'Catering MMC'!S67+'Catering BBC'!S67+'Summer Conf &amp; Camp'!S67+'G&amp;A'!S67</f>
        <v>317830.98478300008</v>
      </c>
      <c r="G58" s="33">
        <f>'Fresh Food Co.'!T67+'POD Breezeway'!T67+'Express GL'!T67+'Starbucks GL'!T67+'Miro''s GL'!T67+'Faculty Club'!T67+Almazar!T67+'Burger King'!T67+Bustelo!T67+'Chili''s'!T67+Einstein!T67+Jamba!T67+'Pollo Tropical '!T67+'Subway GC'!T67+'Sushi Maki'!T67+Panda!T67+'Starbucks Mango'!T67+'Taco Bell'!T67+'Chick-fil-A'!T67+Dunkin!T67+'Misha''s'!T67+'Sergio''s'!T67+'Moe''s PG5'!T67+'Papa John''s'!T67+Salad!T67+'Half Moon'!T67+'Trop Smoothies'!T67+'Starbucks BBC'!T67+'Moe''s BBC'!T67+'Grille Works BBC'!T67+'Subway BBC'!T67+'Catering MMC'!T67+'Catering BBC'!T67+'Summer Conf &amp; Camp'!T67+'G&amp;A'!T67</f>
        <v>344761.862983</v>
      </c>
      <c r="H58" s="85">
        <f>'Fresh Food Co.'!U67+'POD Breezeway'!U67+'Express GL'!U67+'Starbucks GL'!U67+'Miro''s GL'!U67+'Faculty Club'!U67+Almazar!U67+'Burger King'!U67+Bustelo!U67+'Chili''s'!U67+Einstein!U67+Jamba!U67+'Pollo Tropical '!U67+'Subway GC'!U67+'Sushi Maki'!U67+Panda!U67+'Starbucks Mango'!U67+'Taco Bell'!U67+'Chick-fil-A'!U67+Dunkin!U67+'Misha''s'!U67+'Sergio''s'!U67+'Moe''s PG5'!U67+'Papa John''s'!U67+Salad!U67+'Half Moon'!U67+'Trop Smoothies'!U67+'Starbucks BBC'!U67+'Moe''s BBC'!U67+'Grille Works BBC'!U67+'Subway BBC'!U67+'Catering MMC'!U67+'Catering BBC'!U67+'Summer Conf &amp; Camp'!U67+'G&amp;A'!U67</f>
        <v>4046483.4552659988</v>
      </c>
    </row>
    <row r="59" spans="1:8">
      <c r="A59" s="86" t="s">
        <v>270</v>
      </c>
      <c r="B59" s="90"/>
      <c r="C59" s="91">
        <f>'Fresh Food Co.'!K113+'POD Breezeway'!K113+'Express GL'!K113+'Starbucks GL'!K113+'Miro''s GL'!K113+'Faculty Club'!K113+Almazar!K113+'Burger King'!K113+Bustelo!K113+'Chili''s'!K113+Einstein!K113+Jamba!K113+'Pollo Tropical '!K113+'Subway GC'!K113+'Sushi Maki'!K113+Panda!K113+'Starbucks Mango'!K113+'Taco Bell'!K113+'Chick-fil-A'!K113+Dunkin!K113+'Misha''s'!K113+'Sergio''s'!K113+'Moe''s PG5'!K113+'Papa John''s'!K113+Salad!K113+'Half Moon'!K113+'Trop Smoothies'!K113+'Starbucks BBC'!K113+'Moe''s BBC'!K113+'Grille Works BBC'!K113+'Subway BBC'!K113+'Catering MMC'!K113+'Catering BBC'!K113+'Summer Conf &amp; Camp'!K113+'G&amp;A'!K113</f>
        <v>2961.3</v>
      </c>
      <c r="D59" s="91">
        <f>'Fresh Food Co.'!O113+'POD Breezeway'!O113+'Express GL'!O113+'Starbucks GL'!O113+'Miro''s GL'!O113+'Faculty Club'!O113+Almazar!O113+'Burger King'!O113+Bustelo!O113+'Chili''s'!O113+Einstein!O113+Jamba!O113+'Pollo Tropical '!O113+'Subway GC'!O113+'Sushi Maki'!O113+Panda!O113+'Starbucks Mango'!O113+'Taco Bell'!O113+'Chick-fil-A'!O113+Dunkin!O113+'Misha''s'!O113+'Sergio''s'!O113+'Moe''s PG5'!O113+'Papa John''s'!O113+Salad!O113+'Half Moon'!O113+'Trop Smoothies'!O113+'Starbucks BBC'!O113+'Moe''s BBC'!O113+'Grille Works BBC'!O113+'Subway BBC'!O113+'Catering MMC'!O113+'Catering BBC'!O113+'Summer Conf &amp; Camp'!O113+'G&amp;A'!O113</f>
        <v>96169.1</v>
      </c>
      <c r="E59" s="93">
        <f>'Fresh Food Co.'!R113+'POD Breezeway'!R113+'Express GL'!R113+'Starbucks GL'!R113+'Miro''s GL'!R113+'Faculty Club'!R113+Almazar!R113+'Burger King'!R113+Bustelo!R113+'Chili''s'!R113+Einstein!R113+Jamba!R113+'Pollo Tropical '!R113+'Subway GC'!R113+'Sushi Maki'!R113+Panda!R113+'Starbucks Mango'!R113+'Taco Bell'!R113+'Chick-fil-A'!R113+Dunkin!R113+'Misha''s'!R113+'Sergio''s'!R113+'Moe''s PG5'!R113+'Papa John''s'!R113+Salad!R113+'Half Moon'!R113+'Trop Smoothies'!R113+'Starbucks BBC'!R113+'Moe''s BBC'!R113+'Grille Works BBC'!R113+'Subway BBC'!R113+'Catering MMC'!R113+'Catering BBC'!R113+'Summer Conf &amp; Camp'!R113+'G&amp;A'!R113</f>
        <v>785369.10499999998</v>
      </c>
      <c r="F59" s="93">
        <f>'Fresh Food Co.'!S113+'POD Breezeway'!S113+'Express GL'!S113+'Starbucks GL'!S113+'Miro''s GL'!S113+'Faculty Club'!S113+Almazar!S113+'Burger King'!S113+Bustelo!S113+'Chili''s'!S113+Einstein!S113+Jamba!S113+'Pollo Tropical '!S113+'Subway GC'!S113+'Sushi Maki'!S113+Panda!S113+'Starbucks Mango'!S113+'Taco Bell'!S113+'Chick-fil-A'!S113+Dunkin!S113+'Misha''s'!S113+'Sergio''s'!S113+'Moe''s PG5'!S113+'Papa John''s'!S113+Salad!S113+'Half Moon'!S113+'Trop Smoothies'!S113+'Starbucks BBC'!S113+'Moe''s BBC'!S113+'Grille Works BBC'!S113+'Subway BBC'!S113+'Catering MMC'!S113+'Catering BBC'!S113+'Summer Conf &amp; Camp'!S113+'G&amp;A'!S113</f>
        <v>73824.69587000001</v>
      </c>
      <c r="G59" s="93">
        <f>'Fresh Food Co.'!T113+'POD Breezeway'!T113+'Express GL'!T113+'Starbucks GL'!T113+'Miro''s GL'!T113+'Faculty Club'!T113+Almazar!T113+'Burger King'!T113+Bustelo!T113+'Chili''s'!T113+Einstein!T113+Jamba!T113+'Pollo Tropical '!T113+'Subway GC'!T113+'Sushi Maki'!T113+Panda!T113+'Starbucks Mango'!T113+'Taco Bell'!T113+'Chick-fil-A'!T113+Dunkin!T113+'Misha''s'!T113+'Sergio''s'!T113+'Moe''s PG5'!T113+'Papa John''s'!T113+Salad!T113+'Half Moon'!T113+'Trop Smoothies'!T113+'Starbucks BBC'!T113+'Moe''s BBC'!T113+'Grille Works BBC'!T113+'Subway BBC'!T113+'Catering MMC'!T113+'Catering BBC'!T113+'Summer Conf &amp; Camp'!T113+'G&amp;A'!T113</f>
        <v>12060.524579999998</v>
      </c>
      <c r="H59" s="87">
        <f>'Fresh Food Co.'!U113+'POD Breezeway'!U113+'Express GL'!U113+'Starbucks GL'!U113+'Miro''s GL'!U113+'Faculty Club'!U113+Almazar!U113+'Burger King'!U113+Bustelo!U113+'Chili''s'!U113+Einstein!U113+Jamba!U113+'Pollo Tropical '!U113+'Subway GC'!U113+'Sushi Maki'!U113+Panda!U113+'Starbucks Mango'!U113+'Taco Bell'!U113+'Chick-fil-A'!U113+Dunkin!U113+'Misha''s'!U113+'Sergio''s'!U113+'Moe''s PG5'!U113+'Papa John''s'!U113+Salad!U113+'Half Moon'!U113+'Trop Smoothies'!U113+'Starbucks BBC'!U113+'Moe''s BBC'!U113+'Grille Works BBC'!U113+'Subway BBC'!U113+'Catering MMC'!U113+'Catering BBC'!U113+'Summer Conf &amp; Camp'!U113+'G&amp;A'!U113</f>
        <v>871254.32544999977</v>
      </c>
    </row>
    <row r="60" spans="1:8" ht="13.5" thickBot="1">
      <c r="A60" s="30"/>
      <c r="B60" s="94" t="s">
        <v>265</v>
      </c>
      <c r="C60" s="95">
        <f>SUM(C57:C59)</f>
        <v>10559.3</v>
      </c>
      <c r="D60" s="95">
        <f>SUM(D57:D59)</f>
        <v>443732.85</v>
      </c>
      <c r="E60" s="96">
        <f>SUM(E57:E59)</f>
        <v>5445922.9124999996</v>
      </c>
      <c r="F60" s="96">
        <f t="shared" ref="F60:H60" si="1">SUM(F57:F59)</f>
        <v>505083.33745300007</v>
      </c>
      <c r="G60" s="96">
        <f t="shared" si="1"/>
        <v>506514.08936300001</v>
      </c>
      <c r="H60" s="97">
        <f t="shared" si="1"/>
        <v>6457520.3393159974</v>
      </c>
    </row>
    <row r="62" spans="1:8" ht="13.5" thickBot="1"/>
    <row r="63" spans="1:8">
      <c r="A63" s="149" t="s">
        <v>266</v>
      </c>
      <c r="B63" s="150"/>
      <c r="C63" s="75" t="s">
        <v>271</v>
      </c>
      <c r="D63" s="98" t="s">
        <v>271</v>
      </c>
    </row>
    <row r="64" spans="1:8">
      <c r="A64" s="153" t="s">
        <v>267</v>
      </c>
      <c r="B64" s="154"/>
      <c r="C64" s="79" t="s">
        <v>272</v>
      </c>
      <c r="D64" s="99" t="s">
        <v>273</v>
      </c>
    </row>
    <row r="65" spans="1:4">
      <c r="A65" s="81"/>
      <c r="B65" s="82"/>
      <c r="C65" s="83" t="s">
        <v>274</v>
      </c>
      <c r="D65" s="100" t="s">
        <v>275</v>
      </c>
    </row>
    <row r="66" spans="1:4">
      <c r="A66" s="29" t="s">
        <v>276</v>
      </c>
      <c r="B66" s="88"/>
      <c r="C66" s="107">
        <f>IFERROR(E57/D57,0)</f>
        <v>29.227637362637363</v>
      </c>
      <c r="D66" s="108">
        <f>IFERROR(H57/D57,0)</f>
        <v>35.251432202380947</v>
      </c>
    </row>
    <row r="67" spans="1:4">
      <c r="A67" s="29" t="s">
        <v>277</v>
      </c>
      <c r="B67" s="89"/>
      <c r="C67" s="109">
        <f>IFERROR(E58/D58,0)</f>
        <v>11.135477324799369</v>
      </c>
      <c r="D67" s="110">
        <f>IFERROR(H58/D58,0)</f>
        <v>13.315892854639312</v>
      </c>
    </row>
    <row r="68" spans="1:4">
      <c r="A68" s="29" t="s">
        <v>270</v>
      </c>
      <c r="B68" s="89"/>
      <c r="C68" s="109">
        <f>IFERROR(E59/D59,0)</f>
        <v>8.1665431515944302</v>
      </c>
      <c r="D68" s="110">
        <f>IFERROR(H59/D59,0)</f>
        <v>9.0596077685036018</v>
      </c>
    </row>
    <row r="69" spans="1:4" ht="13.5" thickBot="1">
      <c r="A69" s="30" t="s">
        <v>278</v>
      </c>
      <c r="B69" s="94"/>
      <c r="C69" s="116">
        <f>IFERROR(E60/D60,0)</f>
        <v>12.272976662647356</v>
      </c>
      <c r="D69" s="117">
        <f>IFERROR(H60/D60,0)</f>
        <v>14.552720943053906</v>
      </c>
    </row>
  </sheetData>
  <mergeCells count="46">
    <mergeCell ref="A54:B54"/>
    <mergeCell ref="A63:B63"/>
    <mergeCell ref="A55:B55"/>
    <mergeCell ref="A64:B64"/>
    <mergeCell ref="A43:B43"/>
    <mergeCell ref="A44:B44"/>
    <mergeCell ref="A45:B45"/>
    <mergeCell ref="A50:B50"/>
    <mergeCell ref="A51:B51"/>
    <mergeCell ref="A47:B47"/>
    <mergeCell ref="A48:B48"/>
    <mergeCell ref="A49:B49"/>
    <mergeCell ref="A29:B29"/>
    <mergeCell ref="A42:B42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24:B24"/>
    <mergeCell ref="A25:B25"/>
    <mergeCell ref="A26:B26"/>
    <mergeCell ref="A27:B27"/>
    <mergeCell ref="A28:B28"/>
    <mergeCell ref="A18:B18"/>
    <mergeCell ref="A8:B8"/>
    <mergeCell ref="A11:B11"/>
    <mergeCell ref="A12:B12"/>
    <mergeCell ref="A46:B46"/>
    <mergeCell ref="A13:B13"/>
    <mergeCell ref="A14:B14"/>
    <mergeCell ref="A15:B15"/>
    <mergeCell ref="A16:B16"/>
    <mergeCell ref="A17:B17"/>
    <mergeCell ref="A30:B30"/>
    <mergeCell ref="A19:B19"/>
    <mergeCell ref="A20:B20"/>
    <mergeCell ref="A21:B21"/>
    <mergeCell ref="A22:B22"/>
    <mergeCell ref="A23:B23"/>
  </mergeCells>
  <printOptions horizontalCentered="1"/>
  <pageMargins left="0.25" right="0.25" top="0.45" bottom="0.45" header="0.5" footer="0.5"/>
  <pageSetup scale="61" orientation="landscape" r:id="rId1"/>
  <headerFooter alignWithMargins="0">
    <oddFooter>&amp;C&amp;"Times New Roman,Regular"&amp;A&amp;R&amp;"Times New Roman,Regular"Page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  <pageSetUpPr fitToPage="1"/>
  </sheetPr>
  <dimension ref="A1:AB578"/>
  <sheetViews>
    <sheetView zoomScaleNormal="100" workbookViewId="0" xr3:uid="{F9CF3CF3-643B-5BE6-8B46-32C596A47465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9.28515625" style="4" customWidth="1"/>
    <col min="19" max="19" width="15.7109375" style="4" customWidth="1"/>
    <col min="20" max="20" width="16.5703125" style="4" customWidth="1"/>
    <col min="21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89</v>
      </c>
      <c r="K2" s="7"/>
      <c r="L2" s="8"/>
      <c r="M2" s="8"/>
      <c r="N2" s="8"/>
      <c r="P2" s="3"/>
      <c r="Q2" s="39" t="s">
        <v>4</v>
      </c>
      <c r="S2" s="135" t="s">
        <v>90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135" t="s">
        <v>91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 thickBot="1">
      <c r="A5" s="3" t="s">
        <v>11</v>
      </c>
      <c r="B5" s="38"/>
      <c r="C5" s="5"/>
      <c r="P5" s="3"/>
      <c r="Q5" s="39" t="s">
        <v>13</v>
      </c>
      <c r="R5" s="1"/>
      <c r="S5" s="136" t="s">
        <v>92</v>
      </c>
      <c r="T5" s="136" t="s">
        <v>93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  <pageSetUpPr fitToPage="1"/>
  </sheetPr>
  <dimension ref="A1:AB578"/>
  <sheetViews>
    <sheetView zoomScaleNormal="100" workbookViewId="0" xr3:uid="{78B4E459-6924-5F8B-B7BA-2DD04133E49E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94</v>
      </c>
      <c r="K2" s="7"/>
      <c r="L2" s="8"/>
      <c r="M2" s="8"/>
      <c r="N2" s="8"/>
      <c r="P2" s="3"/>
      <c r="Q2" s="39" t="s">
        <v>4</v>
      </c>
      <c r="S2" s="69" t="s">
        <v>95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95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 thickBot="1">
      <c r="A5" s="3" t="s">
        <v>11</v>
      </c>
      <c r="B5" s="38"/>
      <c r="C5" s="5"/>
      <c r="P5" s="3"/>
      <c r="Q5" s="39" t="s">
        <v>13</v>
      </c>
      <c r="R5" s="1"/>
      <c r="S5" s="136" t="s">
        <v>96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97</v>
      </c>
      <c r="C27" s="101">
        <v>8.25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>
        <v>0</v>
      </c>
      <c r="J27" s="54">
        <v>0</v>
      </c>
      <c r="K27" s="26">
        <f t="shared" si="10"/>
        <v>40</v>
      </c>
      <c r="L27" s="54">
        <v>48</v>
      </c>
      <c r="M27" s="54">
        <v>4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17160</v>
      </c>
      <c r="S27" s="112">
        <f t="shared" si="14"/>
        <v>1613.04</v>
      </c>
      <c r="T27" s="112">
        <f t="shared" si="15"/>
        <v>2127.84</v>
      </c>
      <c r="U27" s="112">
        <f t="shared" si="16"/>
        <v>20900.88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97</v>
      </c>
      <c r="C28" s="101">
        <v>14.21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>
        <v>0</v>
      </c>
      <c r="J28" s="54">
        <v>0</v>
      </c>
      <c r="K28" s="26">
        <f t="shared" si="10"/>
        <v>40</v>
      </c>
      <c r="L28" s="54">
        <v>48</v>
      </c>
      <c r="M28" s="54">
        <v>4</v>
      </c>
      <c r="N28" s="21">
        <f t="shared" si="11"/>
        <v>52</v>
      </c>
      <c r="O28" s="22">
        <f t="shared" si="12"/>
        <v>2080</v>
      </c>
      <c r="P28" s="56">
        <v>9.4E-2</v>
      </c>
      <c r="Q28" s="56">
        <v>0.124</v>
      </c>
      <c r="R28" s="112">
        <f t="shared" si="13"/>
        <v>29556.800000000003</v>
      </c>
      <c r="S28" s="112">
        <f t="shared" si="14"/>
        <v>2778.3392000000003</v>
      </c>
      <c r="T28" s="112">
        <f t="shared" si="15"/>
        <v>3665.0432000000005</v>
      </c>
      <c r="U28" s="112">
        <f t="shared" si="16"/>
        <v>36000.182400000005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97</v>
      </c>
      <c r="C29" s="101">
        <v>11.82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>
        <v>0</v>
      </c>
      <c r="J29" s="53">
        <v>0</v>
      </c>
      <c r="K29" s="26">
        <f t="shared" si="10"/>
        <v>40</v>
      </c>
      <c r="L29" s="54">
        <v>48</v>
      </c>
      <c r="M29" s="54">
        <v>4</v>
      </c>
      <c r="N29" s="21">
        <f t="shared" si="11"/>
        <v>52</v>
      </c>
      <c r="O29" s="22">
        <f t="shared" si="12"/>
        <v>2080</v>
      </c>
      <c r="P29" s="56">
        <v>9.4E-2</v>
      </c>
      <c r="Q29" s="56">
        <v>0.124</v>
      </c>
      <c r="R29" s="112">
        <f t="shared" si="13"/>
        <v>24585.600000000002</v>
      </c>
      <c r="S29" s="112">
        <f t="shared" si="14"/>
        <v>2311.0464000000002</v>
      </c>
      <c r="T29" s="112">
        <f t="shared" si="15"/>
        <v>3048.6144000000004</v>
      </c>
      <c r="U29" s="112">
        <f t="shared" si="16"/>
        <v>29945.260800000004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57</v>
      </c>
      <c r="C30" s="101">
        <v>16.239999999999998</v>
      </c>
      <c r="D30" s="53">
        <v>8</v>
      </c>
      <c r="E30" s="53">
        <v>8</v>
      </c>
      <c r="F30" s="53">
        <v>8</v>
      </c>
      <c r="G30" s="53">
        <v>8</v>
      </c>
      <c r="H30" s="53">
        <v>8</v>
      </c>
      <c r="I30" s="53">
        <v>0</v>
      </c>
      <c r="J30" s="53">
        <v>0</v>
      </c>
      <c r="K30" s="26">
        <f t="shared" si="10"/>
        <v>40</v>
      </c>
      <c r="L30" s="54">
        <v>48</v>
      </c>
      <c r="M30" s="54">
        <v>4</v>
      </c>
      <c r="N30" s="21">
        <f t="shared" si="11"/>
        <v>52</v>
      </c>
      <c r="O30" s="22">
        <f t="shared" si="12"/>
        <v>2080</v>
      </c>
      <c r="P30" s="56">
        <v>9.4E-2</v>
      </c>
      <c r="Q30" s="56">
        <v>0.124</v>
      </c>
      <c r="R30" s="112">
        <f t="shared" si="13"/>
        <v>33779.199999999997</v>
      </c>
      <c r="S30" s="112">
        <f t="shared" si="14"/>
        <v>3175.2447999999999</v>
      </c>
      <c r="T30" s="112">
        <f t="shared" si="15"/>
        <v>4188.6207999999997</v>
      </c>
      <c r="U30" s="112">
        <f t="shared" si="16"/>
        <v>41143.065599999994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>
        <v>9.4E-2</v>
      </c>
      <c r="Q31" s="56">
        <v>0.124</v>
      </c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32</v>
      </c>
      <c r="E67" s="62">
        <f t="shared" si="18"/>
        <v>32</v>
      </c>
      <c r="F67" s="62">
        <f t="shared" si="18"/>
        <v>32</v>
      </c>
      <c r="G67" s="62">
        <f t="shared" si="18"/>
        <v>32</v>
      </c>
      <c r="H67" s="62">
        <f t="shared" si="18"/>
        <v>32</v>
      </c>
      <c r="I67" s="62">
        <f t="shared" si="18"/>
        <v>0</v>
      </c>
      <c r="J67" s="62">
        <f t="shared" si="18"/>
        <v>0</v>
      </c>
      <c r="K67" s="62">
        <f t="shared" si="18"/>
        <v>160</v>
      </c>
      <c r="L67" s="62">
        <f t="shared" si="18"/>
        <v>192</v>
      </c>
      <c r="M67" s="62">
        <f t="shared" si="18"/>
        <v>16</v>
      </c>
      <c r="N67" s="62">
        <f t="shared" si="18"/>
        <v>208</v>
      </c>
      <c r="O67" s="62">
        <f t="shared" si="18"/>
        <v>8320</v>
      </c>
      <c r="P67" s="63"/>
      <c r="Q67" s="64"/>
      <c r="R67" s="114">
        <f>SUM(R27:R66)</f>
        <v>105081.60000000001</v>
      </c>
      <c r="S67" s="114">
        <f>SUM(S27:S66)</f>
        <v>9877.6704000000009</v>
      </c>
      <c r="T67" s="114">
        <f>SUM(T27:T66)</f>
        <v>13030.118399999999</v>
      </c>
      <c r="U67" s="114">
        <f>SUM(U27:U66)</f>
        <v>127989.38880000002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32</v>
      </c>
      <c r="E115" s="62">
        <f t="shared" ref="E115:O115" si="28">E113+E67+E20</f>
        <v>32</v>
      </c>
      <c r="F115" s="62">
        <f t="shared" si="28"/>
        <v>32</v>
      </c>
      <c r="G115" s="62">
        <f t="shared" si="28"/>
        <v>32</v>
      </c>
      <c r="H115" s="62">
        <f t="shared" si="28"/>
        <v>32</v>
      </c>
      <c r="I115" s="62">
        <f t="shared" si="28"/>
        <v>0</v>
      </c>
      <c r="J115" s="62">
        <f t="shared" si="28"/>
        <v>0</v>
      </c>
      <c r="K115" s="62">
        <f t="shared" si="28"/>
        <v>160</v>
      </c>
      <c r="L115" s="62">
        <f t="shared" si="28"/>
        <v>192</v>
      </c>
      <c r="M115" s="62">
        <f t="shared" si="28"/>
        <v>16</v>
      </c>
      <c r="N115" s="62">
        <f t="shared" si="28"/>
        <v>208</v>
      </c>
      <c r="O115" s="62">
        <f t="shared" si="28"/>
        <v>8320</v>
      </c>
      <c r="P115" s="63"/>
      <c r="Q115" s="64"/>
      <c r="R115" s="114">
        <f t="shared" ref="R115:U115" si="29">R113+R67+R20</f>
        <v>105081.60000000001</v>
      </c>
      <c r="S115" s="114">
        <f t="shared" si="29"/>
        <v>9877.6704000000009</v>
      </c>
      <c r="T115" s="114">
        <f t="shared" si="29"/>
        <v>13030.118399999999</v>
      </c>
      <c r="U115" s="114">
        <f t="shared" si="29"/>
        <v>127989.38880000002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59999389629810485"/>
    <pageSetUpPr fitToPage="1"/>
  </sheetPr>
  <dimension ref="A1:AB578"/>
  <sheetViews>
    <sheetView topLeftCell="J1" zoomScaleNormal="100" workbookViewId="0" xr3:uid="{9B253EF2-77E0-53E3-AE26-4D66ECD923F3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98</v>
      </c>
      <c r="K2" s="7"/>
      <c r="L2" s="8"/>
      <c r="M2" s="8"/>
      <c r="N2" s="8"/>
      <c r="P2" s="3"/>
      <c r="Q2" s="39" t="s">
        <v>4</v>
      </c>
      <c r="S2" s="69" t="s">
        <v>99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99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100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69" t="s">
        <v>100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/>
      <c r="C27" s="101"/>
      <c r="D27" s="54"/>
      <c r="E27" s="54"/>
      <c r="F27" s="54"/>
      <c r="G27" s="54"/>
      <c r="H27" s="54"/>
      <c r="I27" s="54"/>
      <c r="J27" s="54"/>
      <c r="K27" s="26">
        <f t="shared" si="10"/>
        <v>0</v>
      </c>
      <c r="L27" s="54"/>
      <c r="M27" s="54"/>
      <c r="N27" s="21">
        <f t="shared" si="11"/>
        <v>0</v>
      </c>
      <c r="O27" s="22">
        <f t="shared" si="12"/>
        <v>0</v>
      </c>
      <c r="P27" s="56"/>
      <c r="Q27" s="56"/>
      <c r="R27" s="112">
        <f t="shared" si="13"/>
        <v>0</v>
      </c>
      <c r="S27" s="112">
        <f t="shared" si="14"/>
        <v>0</v>
      </c>
      <c r="T27" s="112">
        <f t="shared" si="15"/>
        <v>0</v>
      </c>
      <c r="U27" s="112">
        <f t="shared" si="16"/>
        <v>0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/>
      <c r="C28" s="101"/>
      <c r="D28" s="54"/>
      <c r="E28" s="54"/>
      <c r="F28" s="54"/>
      <c r="G28" s="54"/>
      <c r="H28" s="54"/>
      <c r="I28" s="54"/>
      <c r="J28" s="54"/>
      <c r="K28" s="26">
        <f t="shared" si="10"/>
        <v>0</v>
      </c>
      <c r="L28" s="54"/>
      <c r="M28" s="54"/>
      <c r="N28" s="21">
        <f t="shared" si="11"/>
        <v>0</v>
      </c>
      <c r="O28" s="22">
        <f t="shared" si="12"/>
        <v>0</v>
      </c>
      <c r="P28" s="56"/>
      <c r="Q28" s="56"/>
      <c r="R28" s="112">
        <f t="shared" si="13"/>
        <v>0</v>
      </c>
      <c r="S28" s="112">
        <f t="shared" si="14"/>
        <v>0</v>
      </c>
      <c r="T28" s="112">
        <f t="shared" si="15"/>
        <v>0</v>
      </c>
      <c r="U28" s="112">
        <f t="shared" si="16"/>
        <v>0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/>
      <c r="C29" s="101"/>
      <c r="D29" s="53"/>
      <c r="E29" s="53"/>
      <c r="F29" s="53"/>
      <c r="G29" s="53"/>
      <c r="H29" s="53"/>
      <c r="I29" s="53"/>
      <c r="J29" s="53"/>
      <c r="K29" s="26">
        <f t="shared" si="10"/>
        <v>0</v>
      </c>
      <c r="L29" s="54"/>
      <c r="M29" s="54"/>
      <c r="N29" s="21">
        <f t="shared" si="11"/>
        <v>0</v>
      </c>
      <c r="O29" s="22">
        <f t="shared" si="12"/>
        <v>0</v>
      </c>
      <c r="P29" s="56"/>
      <c r="Q29" s="56"/>
      <c r="R29" s="112">
        <f t="shared" si="13"/>
        <v>0</v>
      </c>
      <c r="S29" s="112">
        <f t="shared" si="14"/>
        <v>0</v>
      </c>
      <c r="T29" s="112">
        <f t="shared" si="15"/>
        <v>0</v>
      </c>
      <c r="U29" s="112">
        <f t="shared" si="16"/>
        <v>0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/>
      <c r="C30" s="101"/>
      <c r="D30" s="53"/>
      <c r="E30" s="53"/>
      <c r="F30" s="53"/>
      <c r="G30" s="53"/>
      <c r="H30" s="53"/>
      <c r="I30" s="53"/>
      <c r="J30" s="53"/>
      <c r="K30" s="26">
        <f t="shared" si="10"/>
        <v>0</v>
      </c>
      <c r="L30" s="54"/>
      <c r="M30" s="54"/>
      <c r="N30" s="21">
        <f t="shared" si="11"/>
        <v>0</v>
      </c>
      <c r="O30" s="22">
        <f t="shared" si="12"/>
        <v>0</v>
      </c>
      <c r="P30" s="56"/>
      <c r="Q30" s="56"/>
      <c r="R30" s="112">
        <f t="shared" si="13"/>
        <v>0</v>
      </c>
      <c r="S30" s="112">
        <f t="shared" si="14"/>
        <v>0</v>
      </c>
      <c r="T30" s="112">
        <f t="shared" si="15"/>
        <v>0</v>
      </c>
      <c r="U30" s="112">
        <f t="shared" si="16"/>
        <v>0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/>
      <c r="C31" s="101"/>
      <c r="D31" s="53"/>
      <c r="E31" s="53"/>
      <c r="F31" s="53"/>
      <c r="G31" s="53"/>
      <c r="H31" s="53"/>
      <c r="I31" s="53"/>
      <c r="J31" s="53"/>
      <c r="K31" s="26">
        <f t="shared" si="10"/>
        <v>0</v>
      </c>
      <c r="L31" s="54"/>
      <c r="M31" s="54"/>
      <c r="N31" s="21">
        <f t="shared" si="11"/>
        <v>0</v>
      </c>
      <c r="O31" s="22">
        <f t="shared" si="12"/>
        <v>0</v>
      </c>
      <c r="P31" s="56"/>
      <c r="Q31" s="56"/>
      <c r="R31" s="112">
        <f t="shared" si="13"/>
        <v>0</v>
      </c>
      <c r="S31" s="112">
        <f t="shared" si="14"/>
        <v>0</v>
      </c>
      <c r="T31" s="112">
        <f t="shared" si="15"/>
        <v>0</v>
      </c>
      <c r="U31" s="112">
        <f t="shared" si="16"/>
        <v>0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/>
      <c r="C32" s="101"/>
      <c r="D32" s="53"/>
      <c r="E32" s="53"/>
      <c r="F32" s="53"/>
      <c r="G32" s="53"/>
      <c r="H32" s="53"/>
      <c r="I32" s="53"/>
      <c r="J32" s="53"/>
      <c r="K32" s="26">
        <f t="shared" si="10"/>
        <v>0</v>
      </c>
      <c r="L32" s="54"/>
      <c r="M32" s="54"/>
      <c r="N32" s="21">
        <f t="shared" si="11"/>
        <v>0</v>
      </c>
      <c r="O32" s="22">
        <f t="shared" si="12"/>
        <v>0</v>
      </c>
      <c r="P32" s="56"/>
      <c r="Q32" s="56"/>
      <c r="R32" s="112">
        <f t="shared" si="13"/>
        <v>0</v>
      </c>
      <c r="S32" s="112">
        <f t="shared" si="14"/>
        <v>0</v>
      </c>
      <c r="T32" s="112">
        <f t="shared" si="15"/>
        <v>0</v>
      </c>
      <c r="U32" s="112">
        <f t="shared" si="16"/>
        <v>0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0</v>
      </c>
      <c r="E67" s="62">
        <f t="shared" si="18"/>
        <v>0</v>
      </c>
      <c r="F67" s="62">
        <f t="shared" si="18"/>
        <v>0</v>
      </c>
      <c r="G67" s="62">
        <f t="shared" si="18"/>
        <v>0</v>
      </c>
      <c r="H67" s="62">
        <f t="shared" si="18"/>
        <v>0</v>
      </c>
      <c r="I67" s="62">
        <f t="shared" si="18"/>
        <v>0</v>
      </c>
      <c r="J67" s="62">
        <f t="shared" si="18"/>
        <v>0</v>
      </c>
      <c r="K67" s="62">
        <f t="shared" si="18"/>
        <v>0</v>
      </c>
      <c r="L67" s="62">
        <f t="shared" si="18"/>
        <v>0</v>
      </c>
      <c r="M67" s="62">
        <f t="shared" si="18"/>
        <v>0</v>
      </c>
      <c r="N67" s="62">
        <f t="shared" si="18"/>
        <v>0</v>
      </c>
      <c r="O67" s="62">
        <f t="shared" si="18"/>
        <v>0</v>
      </c>
      <c r="P67" s="63"/>
      <c r="Q67" s="64"/>
      <c r="R67" s="114">
        <f>SUM(R27:R66)</f>
        <v>0</v>
      </c>
      <c r="S67" s="114">
        <f>SUM(S27:S66)</f>
        <v>0</v>
      </c>
      <c r="T67" s="114">
        <f>SUM(T27:T66)</f>
        <v>0</v>
      </c>
      <c r="U67" s="114">
        <f>SUM(U27:U66)</f>
        <v>0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0</v>
      </c>
      <c r="E115" s="62">
        <f t="shared" ref="E115:O115" si="28">E113+E67+E20</f>
        <v>0</v>
      </c>
      <c r="F115" s="62">
        <f t="shared" si="28"/>
        <v>0</v>
      </c>
      <c r="G115" s="62">
        <f t="shared" si="28"/>
        <v>0</v>
      </c>
      <c r="H115" s="62">
        <f t="shared" si="28"/>
        <v>0</v>
      </c>
      <c r="I115" s="62">
        <f t="shared" si="28"/>
        <v>0</v>
      </c>
      <c r="J115" s="62">
        <f t="shared" si="28"/>
        <v>0</v>
      </c>
      <c r="K115" s="62">
        <f t="shared" si="28"/>
        <v>0</v>
      </c>
      <c r="L115" s="62">
        <f t="shared" si="28"/>
        <v>0</v>
      </c>
      <c r="M115" s="62">
        <f t="shared" si="28"/>
        <v>0</v>
      </c>
      <c r="N115" s="62">
        <f t="shared" si="28"/>
        <v>0</v>
      </c>
      <c r="O115" s="62">
        <f t="shared" si="28"/>
        <v>0</v>
      </c>
      <c r="P115" s="63"/>
      <c r="Q115" s="64"/>
      <c r="R115" s="114">
        <f t="shared" ref="R115:U115" si="29">R113+R67+R20</f>
        <v>0</v>
      </c>
      <c r="S115" s="114">
        <f t="shared" si="29"/>
        <v>0</v>
      </c>
      <c r="T115" s="114">
        <f t="shared" si="29"/>
        <v>0</v>
      </c>
      <c r="U115" s="114">
        <f t="shared" si="29"/>
        <v>0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  <pageSetUpPr fitToPage="1"/>
  </sheetPr>
  <dimension ref="A1:AB578"/>
  <sheetViews>
    <sheetView topLeftCell="F1" zoomScaleNormal="100" workbookViewId="0" xr3:uid="{85D5C41F-068E-5C55-9968-509E7C2A5619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4.42578125" style="4" customWidth="1"/>
    <col min="19" max="19" width="14.570312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tr">
        <f>'Fresh Food Co.'!A1</f>
        <v>APPENDIX VII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101</v>
      </c>
      <c r="K2" s="7"/>
      <c r="L2" s="8"/>
      <c r="M2" s="8"/>
      <c r="N2" s="8"/>
      <c r="P2" s="3"/>
      <c r="Q2" s="39" t="s">
        <v>4</v>
      </c>
      <c r="S2" s="69" t="s">
        <v>102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102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69" t="s">
        <v>79</v>
      </c>
      <c r="T4" s="9"/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/>
      <c r="C5" s="5"/>
      <c r="P5" s="3"/>
      <c r="Q5" s="39" t="s">
        <v>13</v>
      </c>
      <c r="R5" s="1"/>
      <c r="S5" s="138" t="s">
        <v>103</v>
      </c>
      <c r="T5" s="9"/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104</v>
      </c>
      <c r="C27" s="101">
        <v>18.829999999999998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42</v>
      </c>
      <c r="M27" s="54">
        <v>5</v>
      </c>
      <c r="N27" s="21">
        <f t="shared" si="11"/>
        <v>47</v>
      </c>
      <c r="O27" s="22">
        <f t="shared" si="12"/>
        <v>1880</v>
      </c>
      <c r="P27" s="56">
        <v>9.4E-2</v>
      </c>
      <c r="Q27" s="56">
        <v>0.124</v>
      </c>
      <c r="R27" s="112">
        <f t="shared" si="13"/>
        <v>35400.399999999994</v>
      </c>
      <c r="S27" s="112">
        <f t="shared" si="14"/>
        <v>3327.6375999999996</v>
      </c>
      <c r="T27" s="112">
        <f t="shared" si="15"/>
        <v>4389.6495999999988</v>
      </c>
      <c r="U27" s="112">
        <f t="shared" si="16"/>
        <v>43117.687199999993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56</v>
      </c>
      <c r="C28" s="101">
        <v>10.039999999999999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40</v>
      </c>
      <c r="M28" s="54">
        <v>4</v>
      </c>
      <c r="N28" s="21">
        <f t="shared" si="11"/>
        <v>44</v>
      </c>
      <c r="O28" s="22">
        <f t="shared" si="12"/>
        <v>1760</v>
      </c>
      <c r="P28" s="56">
        <v>9.4E-2</v>
      </c>
      <c r="Q28" s="56">
        <v>0.124</v>
      </c>
      <c r="R28" s="112">
        <f t="shared" si="13"/>
        <v>17670.399999999998</v>
      </c>
      <c r="S28" s="112">
        <f t="shared" si="14"/>
        <v>1661.0175999999999</v>
      </c>
      <c r="T28" s="112">
        <f t="shared" si="15"/>
        <v>2191.1295999999998</v>
      </c>
      <c r="U28" s="112">
        <f t="shared" si="16"/>
        <v>21522.547199999997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60</v>
      </c>
      <c r="C29" s="101">
        <v>8.34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/>
      <c r="J29" s="53"/>
      <c r="K29" s="26">
        <f t="shared" si="10"/>
        <v>40</v>
      </c>
      <c r="L29" s="54">
        <v>40</v>
      </c>
      <c r="M29" s="54">
        <v>4</v>
      </c>
      <c r="N29" s="21">
        <f t="shared" si="11"/>
        <v>44</v>
      </c>
      <c r="O29" s="22">
        <f t="shared" si="12"/>
        <v>1760</v>
      </c>
      <c r="P29" s="56">
        <v>9.4E-2</v>
      </c>
      <c r="Q29" s="56">
        <v>0.124</v>
      </c>
      <c r="R29" s="112">
        <f t="shared" si="13"/>
        <v>14678.4</v>
      </c>
      <c r="S29" s="112">
        <f t="shared" si="14"/>
        <v>1379.7696000000001</v>
      </c>
      <c r="T29" s="112">
        <f t="shared" si="15"/>
        <v>1820.1215999999999</v>
      </c>
      <c r="U29" s="112">
        <f t="shared" si="16"/>
        <v>17878.2912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56</v>
      </c>
      <c r="C30" s="101">
        <v>8.25</v>
      </c>
      <c r="D30" s="53">
        <v>6</v>
      </c>
      <c r="E30" s="53">
        <v>6</v>
      </c>
      <c r="F30" s="53">
        <v>6</v>
      </c>
      <c r="G30" s="53">
        <v>6</v>
      </c>
      <c r="H30" s="53">
        <v>6</v>
      </c>
      <c r="I30" s="53"/>
      <c r="J30" s="53"/>
      <c r="K30" s="26">
        <f t="shared" si="10"/>
        <v>30</v>
      </c>
      <c r="L30" s="54">
        <v>40</v>
      </c>
      <c r="M30" s="54">
        <v>0</v>
      </c>
      <c r="N30" s="21">
        <f t="shared" si="11"/>
        <v>40</v>
      </c>
      <c r="O30" s="22">
        <f t="shared" si="12"/>
        <v>1200</v>
      </c>
      <c r="P30" s="56">
        <v>9.4E-2</v>
      </c>
      <c r="Q30" s="56">
        <v>0.124</v>
      </c>
      <c r="R30" s="112">
        <f t="shared" si="13"/>
        <v>9900</v>
      </c>
      <c r="S30" s="112">
        <f t="shared" si="14"/>
        <v>930.6</v>
      </c>
      <c r="T30" s="112">
        <f t="shared" si="15"/>
        <v>1227.5999999999999</v>
      </c>
      <c r="U30" s="112">
        <f t="shared" si="16"/>
        <v>12058.2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56</v>
      </c>
      <c r="C31" s="101">
        <v>8.25</v>
      </c>
      <c r="D31" s="53">
        <v>6</v>
      </c>
      <c r="E31" s="53">
        <v>6</v>
      </c>
      <c r="F31" s="53">
        <v>6</v>
      </c>
      <c r="G31" s="53">
        <v>6</v>
      </c>
      <c r="H31" s="53">
        <v>6</v>
      </c>
      <c r="I31" s="53"/>
      <c r="J31" s="53"/>
      <c r="K31" s="26">
        <f t="shared" si="10"/>
        <v>30</v>
      </c>
      <c r="L31" s="54">
        <v>40</v>
      </c>
      <c r="M31" s="54">
        <v>0</v>
      </c>
      <c r="N31" s="21">
        <f t="shared" si="11"/>
        <v>40</v>
      </c>
      <c r="O31" s="22">
        <f t="shared" si="12"/>
        <v>1200</v>
      </c>
      <c r="P31" s="56">
        <v>9.4E-2</v>
      </c>
      <c r="Q31" s="56">
        <v>0.124</v>
      </c>
      <c r="R31" s="112">
        <f t="shared" si="13"/>
        <v>9900</v>
      </c>
      <c r="S31" s="112">
        <f t="shared" si="14"/>
        <v>930.6</v>
      </c>
      <c r="T31" s="112">
        <f t="shared" si="15"/>
        <v>1227.5999999999999</v>
      </c>
      <c r="U31" s="112">
        <f t="shared" si="16"/>
        <v>12058.2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56</v>
      </c>
      <c r="C32" s="101">
        <v>8.25</v>
      </c>
      <c r="D32" s="53">
        <v>6</v>
      </c>
      <c r="E32" s="53">
        <v>6</v>
      </c>
      <c r="F32" s="53">
        <v>6</v>
      </c>
      <c r="G32" s="53">
        <v>6</v>
      </c>
      <c r="H32" s="53">
        <v>6</v>
      </c>
      <c r="I32" s="53"/>
      <c r="J32" s="53"/>
      <c r="K32" s="26">
        <f t="shared" si="10"/>
        <v>30</v>
      </c>
      <c r="L32" s="54">
        <v>40</v>
      </c>
      <c r="M32" s="54">
        <v>0</v>
      </c>
      <c r="N32" s="21">
        <f t="shared" si="11"/>
        <v>40</v>
      </c>
      <c r="O32" s="22">
        <f t="shared" si="12"/>
        <v>1200</v>
      </c>
      <c r="P32" s="56">
        <v>9.4E-2</v>
      </c>
      <c r="Q32" s="56">
        <v>0.124</v>
      </c>
      <c r="R32" s="112">
        <f t="shared" si="13"/>
        <v>9900</v>
      </c>
      <c r="S32" s="112">
        <f t="shared" si="14"/>
        <v>930.6</v>
      </c>
      <c r="T32" s="112">
        <f t="shared" si="15"/>
        <v>1227.5999999999999</v>
      </c>
      <c r="U32" s="112">
        <f t="shared" si="16"/>
        <v>12058.2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/>
      <c r="C33" s="101"/>
      <c r="D33" s="53"/>
      <c r="E33" s="53"/>
      <c r="F33" s="53"/>
      <c r="G33" s="53"/>
      <c r="H33" s="53"/>
      <c r="I33" s="53"/>
      <c r="J33" s="53"/>
      <c r="K33" s="26">
        <f t="shared" si="10"/>
        <v>0</v>
      </c>
      <c r="L33" s="54"/>
      <c r="M33" s="54"/>
      <c r="N33" s="21">
        <f t="shared" si="11"/>
        <v>0</v>
      </c>
      <c r="O33" s="22">
        <f t="shared" si="12"/>
        <v>0</v>
      </c>
      <c r="P33" s="56"/>
      <c r="Q33" s="56"/>
      <c r="R33" s="112">
        <f t="shared" si="13"/>
        <v>0</v>
      </c>
      <c r="S33" s="112">
        <f t="shared" si="14"/>
        <v>0</v>
      </c>
      <c r="T33" s="112">
        <f t="shared" si="15"/>
        <v>0</v>
      </c>
      <c r="U33" s="112">
        <f t="shared" si="16"/>
        <v>0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/>
      <c r="C34" s="101"/>
      <c r="D34" s="53"/>
      <c r="E34" s="53"/>
      <c r="F34" s="53"/>
      <c r="G34" s="53"/>
      <c r="H34" s="53"/>
      <c r="I34" s="53"/>
      <c r="J34" s="53"/>
      <c r="K34" s="26">
        <f t="shared" si="10"/>
        <v>0</v>
      </c>
      <c r="L34" s="54"/>
      <c r="M34" s="54"/>
      <c r="N34" s="21">
        <f t="shared" si="11"/>
        <v>0</v>
      </c>
      <c r="O34" s="22">
        <f t="shared" si="12"/>
        <v>0</v>
      </c>
      <c r="P34" s="56"/>
      <c r="Q34" s="56"/>
      <c r="R34" s="112">
        <f t="shared" si="13"/>
        <v>0</v>
      </c>
      <c r="S34" s="112">
        <f t="shared" si="14"/>
        <v>0</v>
      </c>
      <c r="T34" s="112">
        <f t="shared" si="15"/>
        <v>0</v>
      </c>
      <c r="U34" s="112">
        <f t="shared" si="16"/>
        <v>0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/>
      <c r="C35" s="101"/>
      <c r="D35" s="53"/>
      <c r="E35" s="53"/>
      <c r="F35" s="53"/>
      <c r="G35" s="53"/>
      <c r="H35" s="53"/>
      <c r="I35" s="53"/>
      <c r="J35" s="53"/>
      <c r="K35" s="26">
        <f t="shared" si="10"/>
        <v>0</v>
      </c>
      <c r="L35" s="54"/>
      <c r="M35" s="54"/>
      <c r="N35" s="21">
        <f t="shared" si="11"/>
        <v>0</v>
      </c>
      <c r="O35" s="22">
        <f t="shared" si="12"/>
        <v>0</v>
      </c>
      <c r="P35" s="56"/>
      <c r="Q35" s="56"/>
      <c r="R35" s="112">
        <f t="shared" si="13"/>
        <v>0</v>
      </c>
      <c r="S35" s="112">
        <f t="shared" si="14"/>
        <v>0</v>
      </c>
      <c r="T35" s="112">
        <f t="shared" si="15"/>
        <v>0</v>
      </c>
      <c r="U35" s="112">
        <f t="shared" si="16"/>
        <v>0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42</v>
      </c>
      <c r="E67" s="62">
        <f t="shared" si="18"/>
        <v>42</v>
      </c>
      <c r="F67" s="62">
        <f t="shared" si="18"/>
        <v>42</v>
      </c>
      <c r="G67" s="62">
        <f t="shared" si="18"/>
        <v>42</v>
      </c>
      <c r="H67" s="62">
        <f t="shared" si="18"/>
        <v>42</v>
      </c>
      <c r="I67" s="62">
        <f t="shared" si="18"/>
        <v>0</v>
      </c>
      <c r="J67" s="62">
        <f t="shared" si="18"/>
        <v>0</v>
      </c>
      <c r="K67" s="62">
        <f t="shared" si="18"/>
        <v>210</v>
      </c>
      <c r="L67" s="62">
        <f t="shared" si="18"/>
        <v>242</v>
      </c>
      <c r="M67" s="62">
        <f t="shared" si="18"/>
        <v>13</v>
      </c>
      <c r="N67" s="62">
        <f t="shared" si="18"/>
        <v>255</v>
      </c>
      <c r="O67" s="62">
        <f t="shared" si="18"/>
        <v>9000</v>
      </c>
      <c r="P67" s="63"/>
      <c r="Q67" s="64"/>
      <c r="R67" s="114">
        <f>SUM(R27:R66)</f>
        <v>97449.199999999983</v>
      </c>
      <c r="S67" s="114">
        <f>SUM(S27:S66)</f>
        <v>9160.2248</v>
      </c>
      <c r="T67" s="114">
        <f>SUM(T27:T66)</f>
        <v>12083.700800000001</v>
      </c>
      <c r="U67" s="114">
        <f>SUM(U27:U66)</f>
        <v>118693.12559999998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 t="s">
        <v>60</v>
      </c>
      <c r="C73" s="106">
        <v>8.52</v>
      </c>
      <c r="D73" s="54">
        <v>6</v>
      </c>
      <c r="E73" s="54">
        <v>6</v>
      </c>
      <c r="F73" s="54">
        <v>6</v>
      </c>
      <c r="G73" s="54">
        <v>6</v>
      </c>
      <c r="H73" s="54">
        <v>6</v>
      </c>
      <c r="I73" s="54"/>
      <c r="J73" s="54"/>
      <c r="K73" s="26">
        <f t="shared" si="19"/>
        <v>30</v>
      </c>
      <c r="L73" s="54">
        <v>32</v>
      </c>
      <c r="M73" s="54">
        <v>0</v>
      </c>
      <c r="N73" s="21">
        <f t="shared" si="20"/>
        <v>32</v>
      </c>
      <c r="O73" s="22">
        <f t="shared" si="21"/>
        <v>960</v>
      </c>
      <c r="P73" s="56">
        <v>9.4E-2</v>
      </c>
      <c r="Q73" s="56">
        <v>0</v>
      </c>
      <c r="R73" s="112">
        <f t="shared" si="22"/>
        <v>8179.2</v>
      </c>
      <c r="S73" s="112">
        <f t="shared" si="23"/>
        <v>768.84479999999996</v>
      </c>
      <c r="T73" s="112">
        <f t="shared" si="24"/>
        <v>0</v>
      </c>
      <c r="U73" s="112">
        <f t="shared" si="25"/>
        <v>8948.0447999999997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 t="s">
        <v>60</v>
      </c>
      <c r="C74" s="55">
        <v>8.25</v>
      </c>
      <c r="D74" s="54">
        <v>4</v>
      </c>
      <c r="E74" s="54">
        <v>4</v>
      </c>
      <c r="F74" s="54">
        <v>4</v>
      </c>
      <c r="G74" s="54">
        <v>4</v>
      </c>
      <c r="H74" s="54">
        <v>4</v>
      </c>
      <c r="I74" s="54"/>
      <c r="J74" s="54"/>
      <c r="K74" s="26">
        <f t="shared" si="19"/>
        <v>20</v>
      </c>
      <c r="L74" s="54">
        <v>32</v>
      </c>
      <c r="M74" s="54">
        <v>0</v>
      </c>
      <c r="N74" s="21">
        <f t="shared" si="20"/>
        <v>32</v>
      </c>
      <c r="O74" s="22">
        <f t="shared" si="21"/>
        <v>640</v>
      </c>
      <c r="P74" s="56">
        <v>9.4E-2</v>
      </c>
      <c r="Q74" s="56">
        <v>0</v>
      </c>
      <c r="R74" s="112">
        <f t="shared" si="22"/>
        <v>5280</v>
      </c>
      <c r="S74" s="112">
        <f t="shared" si="23"/>
        <v>496.32</v>
      </c>
      <c r="T74" s="112">
        <f t="shared" si="24"/>
        <v>0</v>
      </c>
      <c r="U74" s="112">
        <f t="shared" si="25"/>
        <v>5776.32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10</v>
      </c>
      <c r="E113" s="62">
        <f t="shared" si="27"/>
        <v>10</v>
      </c>
      <c r="F113" s="62">
        <f t="shared" si="27"/>
        <v>10</v>
      </c>
      <c r="G113" s="62">
        <f t="shared" si="27"/>
        <v>10</v>
      </c>
      <c r="H113" s="62">
        <f t="shared" si="27"/>
        <v>10</v>
      </c>
      <c r="I113" s="62">
        <f t="shared" si="27"/>
        <v>0</v>
      </c>
      <c r="J113" s="62">
        <f t="shared" si="27"/>
        <v>0</v>
      </c>
      <c r="K113" s="62">
        <f t="shared" si="27"/>
        <v>50</v>
      </c>
      <c r="L113" s="62">
        <f t="shared" si="27"/>
        <v>64</v>
      </c>
      <c r="M113" s="62">
        <f t="shared" si="27"/>
        <v>0</v>
      </c>
      <c r="N113" s="62">
        <f t="shared" si="27"/>
        <v>64</v>
      </c>
      <c r="O113" s="62">
        <f t="shared" si="27"/>
        <v>1600</v>
      </c>
      <c r="P113" s="63"/>
      <c r="Q113" s="64"/>
      <c r="R113" s="114">
        <f>SUM(R73:R112)</f>
        <v>13459.2</v>
      </c>
      <c r="S113" s="114">
        <f>SUM(S73:S112)</f>
        <v>1265.1648</v>
      </c>
      <c r="T113" s="114">
        <f>SUM(T73:T112)</f>
        <v>0</v>
      </c>
      <c r="U113" s="114">
        <f>SUM(U73:U112)</f>
        <v>14724.364799999999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52</v>
      </c>
      <c r="E115" s="62">
        <f t="shared" ref="E115:O115" si="28">E113+E67+E20</f>
        <v>52</v>
      </c>
      <c r="F115" s="62">
        <f t="shared" si="28"/>
        <v>52</v>
      </c>
      <c r="G115" s="62">
        <f t="shared" si="28"/>
        <v>52</v>
      </c>
      <c r="H115" s="62">
        <f t="shared" si="28"/>
        <v>52</v>
      </c>
      <c r="I115" s="62">
        <f t="shared" si="28"/>
        <v>0</v>
      </c>
      <c r="J115" s="62">
        <f t="shared" si="28"/>
        <v>0</v>
      </c>
      <c r="K115" s="62">
        <f t="shared" si="28"/>
        <v>260</v>
      </c>
      <c r="L115" s="62">
        <f t="shared" si="28"/>
        <v>306</v>
      </c>
      <c r="M115" s="62">
        <f t="shared" si="28"/>
        <v>13</v>
      </c>
      <c r="N115" s="62">
        <f t="shared" si="28"/>
        <v>319</v>
      </c>
      <c r="O115" s="62">
        <f t="shared" si="28"/>
        <v>10600</v>
      </c>
      <c r="P115" s="63"/>
      <c r="Q115" s="64"/>
      <c r="R115" s="114">
        <f t="shared" ref="R115:U115" si="29">R113+R67+R20</f>
        <v>110908.39999999998</v>
      </c>
      <c r="S115" s="114">
        <f t="shared" si="29"/>
        <v>10425.3896</v>
      </c>
      <c r="T115" s="114">
        <f t="shared" si="29"/>
        <v>12083.700800000001</v>
      </c>
      <c r="U115" s="114">
        <f t="shared" si="29"/>
        <v>133417.49039999998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59999389629810485"/>
    <pageSetUpPr fitToPage="1"/>
  </sheetPr>
  <dimension ref="A1:AB578"/>
  <sheetViews>
    <sheetView topLeftCell="F1" zoomScaleNormal="100" workbookViewId="0" xr3:uid="{44B22561-5205-5C8A-B808-2C70100D228F}">
      <selection activeCell="AA131" sqref="AA131"/>
    </sheetView>
  </sheetViews>
  <sheetFormatPr defaultColWidth="9.140625" defaultRowHeight="12.75"/>
  <cols>
    <col min="1" max="1" width="8.5703125" style="4" customWidth="1"/>
    <col min="2" max="2" width="20.5703125" style="4" customWidth="1"/>
    <col min="3" max="3" width="10.5703125" style="4" customWidth="1"/>
    <col min="4" max="10" width="6.140625" style="4" customWidth="1"/>
    <col min="11" max="17" width="8.5703125" style="4" customWidth="1"/>
    <col min="18" max="18" width="14.42578125" style="4" customWidth="1"/>
    <col min="19" max="19" width="15.140625" style="4" customWidth="1"/>
    <col min="20" max="21" width="13.140625" style="4" customWidth="1"/>
    <col min="22" max="23" width="9.140625" style="4"/>
    <col min="24" max="16384" width="9.140625" style="1"/>
  </cols>
  <sheetData>
    <row r="1" spans="1:28">
      <c r="A1" s="3" t="s">
        <v>105</v>
      </c>
      <c r="D1" s="12"/>
      <c r="E1" s="12"/>
      <c r="F1" s="12"/>
      <c r="G1" s="12"/>
      <c r="H1" s="12"/>
      <c r="I1" s="12"/>
      <c r="J1" s="12"/>
      <c r="K1" s="12"/>
      <c r="X1" s="2"/>
      <c r="Y1" s="2"/>
      <c r="Z1" s="2"/>
      <c r="AA1" s="2"/>
      <c r="AB1" s="2"/>
    </row>
    <row r="2" spans="1:28">
      <c r="A2" s="3" t="str">
        <f>'Fresh Food Co.'!A2</f>
        <v>FLORIDA INTERNATIONAL UNIVERSITY</v>
      </c>
      <c r="D2" s="39" t="s">
        <v>2</v>
      </c>
      <c r="E2" s="3"/>
      <c r="F2" s="3"/>
      <c r="G2" s="3"/>
      <c r="H2" s="3"/>
      <c r="J2" s="6" t="s">
        <v>106</v>
      </c>
      <c r="K2" s="7"/>
      <c r="L2" s="8"/>
      <c r="M2" s="8"/>
      <c r="N2" s="8"/>
      <c r="P2" s="3"/>
      <c r="Q2" s="39" t="s">
        <v>4</v>
      </c>
      <c r="S2" s="69" t="s">
        <v>107</v>
      </c>
      <c r="T2" s="5"/>
      <c r="U2" s="5"/>
      <c r="X2" s="2"/>
      <c r="Y2" s="2"/>
      <c r="Z2" s="2"/>
      <c r="AA2" s="2"/>
      <c r="AB2" s="2"/>
    </row>
    <row r="3" spans="1:28">
      <c r="A3" s="3" t="s">
        <v>6</v>
      </c>
      <c r="B3" s="3"/>
      <c r="D3" s="39" t="s">
        <v>7</v>
      </c>
      <c r="E3" s="3"/>
      <c r="F3" s="3"/>
      <c r="G3" s="3"/>
      <c r="H3" s="3"/>
      <c r="J3" s="28"/>
      <c r="K3" s="36"/>
      <c r="L3" s="8"/>
      <c r="M3" s="8"/>
      <c r="N3" s="8"/>
      <c r="P3" s="3"/>
      <c r="Q3" s="39" t="s">
        <v>8</v>
      </c>
      <c r="S3" s="69" t="s">
        <v>107</v>
      </c>
      <c r="T3" s="9"/>
      <c r="U3" s="9"/>
      <c r="X3" s="2"/>
      <c r="Y3" s="2"/>
      <c r="Z3" s="2"/>
      <c r="AA3" s="2"/>
      <c r="AB3" s="2"/>
    </row>
    <row r="4" spans="1:28" ht="15" customHeight="1">
      <c r="A4" s="3"/>
      <c r="B4" s="10"/>
      <c r="P4" s="3"/>
      <c r="Q4" s="39" t="s">
        <v>9</v>
      </c>
      <c r="R4" s="1"/>
      <c r="S4" s="135" t="s">
        <v>108</v>
      </c>
      <c r="T4" s="135" t="s">
        <v>109</v>
      </c>
      <c r="U4" s="9"/>
      <c r="X4" s="2"/>
      <c r="Y4" s="2"/>
      <c r="Z4" s="2"/>
      <c r="AA4" s="2"/>
      <c r="AB4" s="2"/>
    </row>
    <row r="5" spans="1:28" ht="15" customHeight="1">
      <c r="A5" s="3" t="s">
        <v>11</v>
      </c>
      <c r="B5" s="38" t="s">
        <v>110</v>
      </c>
      <c r="C5" s="5"/>
      <c r="P5" s="3"/>
      <c r="Q5" s="39" t="s">
        <v>13</v>
      </c>
      <c r="R5" s="1"/>
      <c r="S5" s="135" t="s">
        <v>108</v>
      </c>
      <c r="T5" s="135" t="s">
        <v>109</v>
      </c>
      <c r="U5" s="9"/>
      <c r="X5" s="2"/>
      <c r="Y5" s="2"/>
      <c r="Z5" s="2"/>
      <c r="AA5" s="2"/>
      <c r="AB5" s="2"/>
    </row>
    <row r="6" spans="1:28">
      <c r="A6" s="11" t="s">
        <v>15</v>
      </c>
      <c r="B6" s="11"/>
      <c r="C6" s="12"/>
      <c r="S6" s="71" t="s">
        <v>16</v>
      </c>
      <c r="T6" s="13"/>
      <c r="U6" s="13"/>
      <c r="X6" s="2"/>
      <c r="Y6" s="2"/>
      <c r="Z6" s="2"/>
      <c r="AA6" s="2"/>
      <c r="AB6" s="2"/>
    </row>
    <row r="7" spans="1:28">
      <c r="A7" s="11" t="s">
        <v>17</v>
      </c>
      <c r="X7" s="2"/>
      <c r="Y7" s="2"/>
      <c r="Z7" s="2"/>
      <c r="AA7" s="2"/>
      <c r="AB7" s="2"/>
    </row>
    <row r="8" spans="1:28">
      <c r="A8" s="11"/>
      <c r="X8" s="2"/>
      <c r="Y8" s="2"/>
      <c r="Z8" s="2"/>
      <c r="AA8" s="2"/>
      <c r="AB8" s="2"/>
    </row>
    <row r="9" spans="1:28">
      <c r="A9" s="11" t="s">
        <v>18</v>
      </c>
      <c r="X9" s="2"/>
      <c r="Y9" s="2"/>
      <c r="Z9" s="2"/>
      <c r="AA9" s="2"/>
      <c r="AB9" s="2"/>
    </row>
    <row r="10" spans="1:28">
      <c r="A10" s="8"/>
      <c r="D10" s="144" t="s">
        <v>19</v>
      </c>
      <c r="E10" s="145"/>
      <c r="F10" s="145"/>
      <c r="G10" s="145"/>
      <c r="H10" s="145"/>
      <c r="I10" s="145"/>
      <c r="J10" s="146"/>
      <c r="L10" s="144" t="s">
        <v>20</v>
      </c>
      <c r="M10" s="146"/>
      <c r="N10" s="46" t="s">
        <v>21</v>
      </c>
      <c r="O10" s="45" t="s">
        <v>21</v>
      </c>
      <c r="P10" s="45" t="s">
        <v>22</v>
      </c>
      <c r="Q10" s="45" t="s">
        <v>23</v>
      </c>
      <c r="R10" s="45" t="s">
        <v>21</v>
      </c>
      <c r="S10" s="45" t="s">
        <v>21</v>
      </c>
      <c r="T10" s="45" t="s">
        <v>21</v>
      </c>
      <c r="U10" s="45" t="s">
        <v>24</v>
      </c>
      <c r="X10" s="2"/>
      <c r="Y10" s="2"/>
      <c r="Z10" s="2"/>
      <c r="AA10" s="2"/>
      <c r="AB10" s="2"/>
    </row>
    <row r="11" spans="1:28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6" t="s">
        <v>25</v>
      </c>
      <c r="L11" s="45" t="s">
        <v>26</v>
      </c>
      <c r="M11" s="45" t="s">
        <v>27</v>
      </c>
      <c r="N11" s="47" t="s">
        <v>28</v>
      </c>
      <c r="O11" s="48" t="s">
        <v>29</v>
      </c>
      <c r="P11" s="48" t="s">
        <v>30</v>
      </c>
      <c r="Q11" s="48" t="s">
        <v>31</v>
      </c>
      <c r="R11" s="48" t="s">
        <v>29</v>
      </c>
      <c r="S11" s="48" t="s">
        <v>29</v>
      </c>
      <c r="T11" s="48" t="s">
        <v>29</v>
      </c>
      <c r="U11" s="48" t="s">
        <v>32</v>
      </c>
      <c r="X11" s="2"/>
      <c r="Y11" s="2"/>
      <c r="Z11" s="2"/>
      <c r="AA11" s="2"/>
      <c r="AB11" s="2"/>
    </row>
    <row r="12" spans="1:28">
      <c r="A12" s="49"/>
      <c r="B12" s="50" t="s">
        <v>33</v>
      </c>
      <c r="C12" s="51" t="s">
        <v>34</v>
      </c>
      <c r="D12" s="50" t="s">
        <v>35</v>
      </c>
      <c r="E12" s="50" t="s">
        <v>36</v>
      </c>
      <c r="F12" s="50" t="s">
        <v>37</v>
      </c>
      <c r="G12" s="50" t="s">
        <v>38</v>
      </c>
      <c r="H12" s="50" t="s">
        <v>39</v>
      </c>
      <c r="I12" s="50" t="s">
        <v>40</v>
      </c>
      <c r="J12" s="50" t="s">
        <v>40</v>
      </c>
      <c r="K12" s="52" t="s">
        <v>41</v>
      </c>
      <c r="L12" s="50"/>
      <c r="M12" s="50" t="s">
        <v>42</v>
      </c>
      <c r="N12" s="51" t="s">
        <v>43</v>
      </c>
      <c r="O12" s="50" t="s">
        <v>41</v>
      </c>
      <c r="P12" s="50" t="s">
        <v>31</v>
      </c>
      <c r="Q12" s="50"/>
      <c r="R12" s="50" t="s">
        <v>44</v>
      </c>
      <c r="S12" s="50" t="s">
        <v>45</v>
      </c>
      <c r="T12" s="50" t="s">
        <v>23</v>
      </c>
      <c r="U12" s="50" t="s">
        <v>23</v>
      </c>
      <c r="X12" s="2"/>
      <c r="Y12" s="2"/>
      <c r="Z12" s="2"/>
      <c r="AA12" s="2"/>
      <c r="AB12" s="2"/>
    </row>
    <row r="13" spans="1:28" ht="13.15" customHeight="1">
      <c r="A13" s="14"/>
      <c r="B13" s="15" t="s">
        <v>46</v>
      </c>
      <c r="C13" s="102">
        <v>60000</v>
      </c>
      <c r="D13" s="16">
        <v>8</v>
      </c>
      <c r="E13" s="16">
        <v>8</v>
      </c>
      <c r="F13" s="16">
        <v>8</v>
      </c>
      <c r="G13" s="16">
        <v>8</v>
      </c>
      <c r="H13" s="16">
        <v>8</v>
      </c>
      <c r="I13" s="16"/>
      <c r="J13" s="16"/>
      <c r="K13" s="65">
        <f t="shared" ref="K13:K19" si="0">SUM(D13:J13)</f>
        <v>40</v>
      </c>
      <c r="L13" s="16">
        <v>49</v>
      </c>
      <c r="M13" s="16">
        <v>3</v>
      </c>
      <c r="N13" s="17">
        <f t="shared" ref="N13:N19" si="1">SUM(L13:M13)</f>
        <v>52</v>
      </c>
      <c r="O13" s="18">
        <f t="shared" ref="O13:O19" si="2">N13*K13</f>
        <v>2080</v>
      </c>
      <c r="P13" s="19">
        <v>8.5000000000000006E-2</v>
      </c>
      <c r="Q13" s="19">
        <v>0.35</v>
      </c>
      <c r="R13" s="111">
        <f>C13</f>
        <v>60000</v>
      </c>
      <c r="S13" s="111">
        <f t="shared" ref="S13:S19" si="3">P13*R13</f>
        <v>5100</v>
      </c>
      <c r="T13" s="111">
        <f t="shared" ref="T13:T19" si="4">Q13*R13</f>
        <v>21000</v>
      </c>
      <c r="U13" s="111">
        <f t="shared" ref="U13:U19" si="5">T13+S13+R13</f>
        <v>86100</v>
      </c>
      <c r="X13" s="2"/>
      <c r="Y13" s="2"/>
      <c r="Z13" s="2"/>
      <c r="AA13" s="2"/>
      <c r="AB13" s="2"/>
    </row>
    <row r="14" spans="1:28" ht="13.15" customHeight="1">
      <c r="A14" s="20">
        <v>1</v>
      </c>
      <c r="B14" s="53"/>
      <c r="C14" s="103"/>
      <c r="D14" s="54"/>
      <c r="E14" s="54"/>
      <c r="F14" s="54"/>
      <c r="G14" s="54"/>
      <c r="H14" s="54"/>
      <c r="I14" s="54"/>
      <c r="J14" s="54"/>
      <c r="K14" s="26">
        <f t="shared" si="0"/>
        <v>0</v>
      </c>
      <c r="L14" s="54"/>
      <c r="M14" s="54"/>
      <c r="N14" s="21">
        <f t="shared" si="1"/>
        <v>0</v>
      </c>
      <c r="O14" s="22">
        <f t="shared" si="2"/>
        <v>0</v>
      </c>
      <c r="P14" s="56"/>
      <c r="Q14" s="56"/>
      <c r="R14" s="112">
        <f t="shared" ref="R14:R19" si="6">C14</f>
        <v>0</v>
      </c>
      <c r="S14" s="112">
        <f t="shared" si="3"/>
        <v>0</v>
      </c>
      <c r="T14" s="112">
        <f t="shared" si="4"/>
        <v>0</v>
      </c>
      <c r="U14" s="112">
        <f t="shared" si="5"/>
        <v>0</v>
      </c>
      <c r="X14" s="2"/>
      <c r="Y14" s="2"/>
      <c r="Z14" s="2"/>
      <c r="AA14" s="2"/>
      <c r="AB14" s="2"/>
    </row>
    <row r="15" spans="1:28" ht="13.15" customHeight="1">
      <c r="A15" s="20">
        <f>A14+1</f>
        <v>2</v>
      </c>
      <c r="B15" s="53"/>
      <c r="C15" s="104"/>
      <c r="D15" s="54"/>
      <c r="E15" s="54"/>
      <c r="F15" s="54"/>
      <c r="G15" s="54"/>
      <c r="H15" s="54"/>
      <c r="I15" s="54"/>
      <c r="J15" s="54"/>
      <c r="K15" s="26">
        <f t="shared" si="0"/>
        <v>0</v>
      </c>
      <c r="L15" s="54"/>
      <c r="M15" s="54"/>
      <c r="N15" s="21">
        <f t="shared" si="1"/>
        <v>0</v>
      </c>
      <c r="O15" s="22">
        <f t="shared" si="2"/>
        <v>0</v>
      </c>
      <c r="P15" s="56"/>
      <c r="Q15" s="56"/>
      <c r="R15" s="112">
        <f t="shared" si="6"/>
        <v>0</v>
      </c>
      <c r="S15" s="112">
        <f t="shared" si="3"/>
        <v>0</v>
      </c>
      <c r="T15" s="112">
        <f t="shared" si="4"/>
        <v>0</v>
      </c>
      <c r="U15" s="112">
        <f t="shared" si="5"/>
        <v>0</v>
      </c>
      <c r="X15" s="2"/>
      <c r="Y15" s="2"/>
      <c r="Z15" s="2"/>
      <c r="AA15" s="2"/>
      <c r="AB15" s="2"/>
    </row>
    <row r="16" spans="1:28" ht="13.15" customHeight="1">
      <c r="A16" s="20">
        <f>A15+1</f>
        <v>3</v>
      </c>
      <c r="B16" s="53"/>
      <c r="C16" s="104"/>
      <c r="D16" s="53"/>
      <c r="E16" s="53"/>
      <c r="F16" s="53"/>
      <c r="G16" s="53"/>
      <c r="H16" s="53"/>
      <c r="I16" s="53"/>
      <c r="J16" s="53"/>
      <c r="K16" s="26">
        <f t="shared" si="0"/>
        <v>0</v>
      </c>
      <c r="L16" s="54"/>
      <c r="M16" s="54"/>
      <c r="N16" s="21">
        <f t="shared" si="1"/>
        <v>0</v>
      </c>
      <c r="O16" s="22">
        <f t="shared" si="2"/>
        <v>0</v>
      </c>
      <c r="P16" s="56"/>
      <c r="Q16" s="56"/>
      <c r="R16" s="112">
        <f t="shared" si="6"/>
        <v>0</v>
      </c>
      <c r="S16" s="112">
        <f t="shared" si="3"/>
        <v>0</v>
      </c>
      <c r="T16" s="112">
        <f t="shared" si="4"/>
        <v>0</v>
      </c>
      <c r="U16" s="112">
        <f t="shared" si="5"/>
        <v>0</v>
      </c>
      <c r="X16" s="2"/>
      <c r="Y16" s="2"/>
      <c r="Z16" s="2"/>
      <c r="AA16" s="2"/>
      <c r="AB16" s="2"/>
    </row>
    <row r="17" spans="1:28" ht="13.15" customHeight="1">
      <c r="A17" s="20">
        <f t="shared" ref="A17:A19" si="7">A16+1</f>
        <v>4</v>
      </c>
      <c r="B17" s="53"/>
      <c r="C17" s="104"/>
      <c r="D17" s="53"/>
      <c r="E17" s="53"/>
      <c r="F17" s="53"/>
      <c r="G17" s="53"/>
      <c r="H17" s="53"/>
      <c r="I17" s="53"/>
      <c r="J17" s="53"/>
      <c r="K17" s="26">
        <f t="shared" si="0"/>
        <v>0</v>
      </c>
      <c r="L17" s="54"/>
      <c r="M17" s="54"/>
      <c r="N17" s="21">
        <f t="shared" si="1"/>
        <v>0</v>
      </c>
      <c r="O17" s="22">
        <f t="shared" si="2"/>
        <v>0</v>
      </c>
      <c r="P17" s="56"/>
      <c r="Q17" s="56"/>
      <c r="R17" s="112">
        <f t="shared" si="6"/>
        <v>0</v>
      </c>
      <c r="S17" s="112">
        <f t="shared" si="3"/>
        <v>0</v>
      </c>
      <c r="T17" s="112">
        <f t="shared" si="4"/>
        <v>0</v>
      </c>
      <c r="U17" s="112">
        <f t="shared" si="5"/>
        <v>0</v>
      </c>
      <c r="X17" s="2"/>
      <c r="Y17" s="2"/>
      <c r="Z17" s="2"/>
      <c r="AA17" s="2"/>
      <c r="AB17" s="2"/>
    </row>
    <row r="18" spans="1:28" ht="13.15" customHeight="1">
      <c r="A18" s="20">
        <f t="shared" si="7"/>
        <v>5</v>
      </c>
      <c r="B18" s="53"/>
      <c r="C18" s="104"/>
      <c r="D18" s="53"/>
      <c r="E18" s="53"/>
      <c r="F18" s="53"/>
      <c r="G18" s="53"/>
      <c r="H18" s="53"/>
      <c r="I18" s="53"/>
      <c r="J18" s="53"/>
      <c r="K18" s="26">
        <f t="shared" si="0"/>
        <v>0</v>
      </c>
      <c r="L18" s="54"/>
      <c r="M18" s="54"/>
      <c r="N18" s="21">
        <f t="shared" si="1"/>
        <v>0</v>
      </c>
      <c r="O18" s="22">
        <f t="shared" si="2"/>
        <v>0</v>
      </c>
      <c r="P18" s="56"/>
      <c r="Q18" s="56"/>
      <c r="R18" s="112">
        <f t="shared" si="6"/>
        <v>0</v>
      </c>
      <c r="S18" s="112">
        <f t="shared" si="3"/>
        <v>0</v>
      </c>
      <c r="T18" s="112">
        <f t="shared" si="4"/>
        <v>0</v>
      </c>
      <c r="U18" s="112">
        <f t="shared" si="5"/>
        <v>0</v>
      </c>
      <c r="X18" s="2"/>
      <c r="Y18" s="2"/>
      <c r="Z18" s="2"/>
      <c r="AA18" s="2"/>
      <c r="AB18" s="2"/>
    </row>
    <row r="19" spans="1:28" ht="13.15" customHeight="1">
      <c r="A19" s="20">
        <f t="shared" si="7"/>
        <v>6</v>
      </c>
      <c r="B19" s="53"/>
      <c r="C19" s="104"/>
      <c r="D19" s="59"/>
      <c r="E19" s="59"/>
      <c r="F19" s="59"/>
      <c r="G19" s="59"/>
      <c r="H19" s="59"/>
      <c r="I19" s="59"/>
      <c r="J19" s="59"/>
      <c r="K19" s="66">
        <f t="shared" si="0"/>
        <v>0</v>
      </c>
      <c r="L19" s="60"/>
      <c r="M19" s="60"/>
      <c r="N19" s="61">
        <f t="shared" si="1"/>
        <v>0</v>
      </c>
      <c r="O19" s="57">
        <f t="shared" si="2"/>
        <v>0</v>
      </c>
      <c r="P19" s="58"/>
      <c r="Q19" s="58"/>
      <c r="R19" s="113">
        <f t="shared" si="6"/>
        <v>0</v>
      </c>
      <c r="S19" s="113">
        <f t="shared" si="3"/>
        <v>0</v>
      </c>
      <c r="T19" s="113">
        <f t="shared" si="4"/>
        <v>0</v>
      </c>
      <c r="U19" s="113">
        <f t="shared" si="5"/>
        <v>0</v>
      </c>
      <c r="X19" s="2"/>
      <c r="Y19" s="2"/>
      <c r="Z19" s="2"/>
      <c r="AA19" s="2"/>
      <c r="AB19" s="2"/>
    </row>
    <row r="20" spans="1:28" s="41" customFormat="1" ht="13.15" customHeight="1">
      <c r="A20" s="3"/>
      <c r="B20" s="3"/>
      <c r="C20" s="37" t="s">
        <v>52</v>
      </c>
      <c r="D20" s="62">
        <f>SUM(D14:D19)</f>
        <v>0</v>
      </c>
      <c r="E20" s="62">
        <f t="shared" ref="E20:O20" si="8">SUM(E14:E19)</f>
        <v>0</v>
      </c>
      <c r="F20" s="62">
        <f t="shared" si="8"/>
        <v>0</v>
      </c>
      <c r="G20" s="62">
        <f t="shared" si="8"/>
        <v>0</v>
      </c>
      <c r="H20" s="62">
        <f t="shared" si="8"/>
        <v>0</v>
      </c>
      <c r="I20" s="62">
        <f t="shared" si="8"/>
        <v>0</v>
      </c>
      <c r="J20" s="62">
        <f t="shared" si="8"/>
        <v>0</v>
      </c>
      <c r="K20" s="62">
        <f t="shared" si="8"/>
        <v>0</v>
      </c>
      <c r="L20" s="62">
        <f t="shared" si="8"/>
        <v>0</v>
      </c>
      <c r="M20" s="62">
        <f t="shared" si="8"/>
        <v>0</v>
      </c>
      <c r="N20" s="62">
        <f t="shared" si="8"/>
        <v>0</v>
      </c>
      <c r="O20" s="62">
        <f t="shared" si="8"/>
        <v>0</v>
      </c>
      <c r="P20" s="63"/>
      <c r="Q20" s="64"/>
      <c r="R20" s="114">
        <f>SUM(R14:R19)</f>
        <v>0</v>
      </c>
      <c r="S20" s="114">
        <f t="shared" ref="S20:U20" si="9">SUM(S14:S19)</f>
        <v>0</v>
      </c>
      <c r="T20" s="114">
        <f t="shared" si="9"/>
        <v>0</v>
      </c>
      <c r="U20" s="114">
        <f t="shared" si="9"/>
        <v>0</v>
      </c>
      <c r="V20" s="3"/>
      <c r="W20" s="3"/>
      <c r="X20" s="40"/>
      <c r="Y20" s="40"/>
      <c r="Z20" s="40"/>
      <c r="AA20" s="40"/>
      <c r="AB20" s="40"/>
    </row>
    <row r="21" spans="1:28" s="41" customFormat="1" ht="13.15" customHeight="1">
      <c r="A21" s="3"/>
      <c r="B21" s="3"/>
      <c r="C21" s="3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3"/>
      <c r="W21" s="3"/>
      <c r="X21" s="40"/>
      <c r="Y21" s="40"/>
      <c r="Z21" s="40"/>
      <c r="AA21" s="40"/>
      <c r="AB21" s="40"/>
    </row>
    <row r="22" spans="1:28">
      <c r="A22" s="3" t="s">
        <v>53</v>
      </c>
      <c r="X22" s="2"/>
      <c r="Y22" s="2"/>
      <c r="Z22" s="2"/>
      <c r="AA22" s="2"/>
      <c r="AB22" s="2"/>
    </row>
    <row r="23" spans="1:28">
      <c r="A23" s="1"/>
      <c r="D23" s="144" t="s">
        <v>19</v>
      </c>
      <c r="E23" s="145"/>
      <c r="F23" s="145"/>
      <c r="G23" s="145"/>
      <c r="H23" s="145"/>
      <c r="I23" s="145"/>
      <c r="J23" s="146"/>
      <c r="L23" s="144" t="s">
        <v>20</v>
      </c>
      <c r="M23" s="146"/>
      <c r="N23" s="46" t="s">
        <v>21</v>
      </c>
      <c r="O23" s="45" t="s">
        <v>21</v>
      </c>
      <c r="P23" s="45" t="s">
        <v>22</v>
      </c>
      <c r="Q23" s="45" t="s">
        <v>23</v>
      </c>
      <c r="R23" s="45" t="s">
        <v>21</v>
      </c>
      <c r="S23" s="45" t="s">
        <v>21</v>
      </c>
      <c r="T23" s="45" t="s">
        <v>21</v>
      </c>
      <c r="U23" s="45" t="s">
        <v>24</v>
      </c>
      <c r="X23" s="2"/>
      <c r="Y23" s="2"/>
      <c r="Z23" s="2"/>
      <c r="AA23" s="2"/>
      <c r="AB23" s="2"/>
    </row>
    <row r="24" spans="1:28">
      <c r="A24" s="42"/>
      <c r="B24" s="43"/>
      <c r="C24" s="44" t="s">
        <v>54</v>
      </c>
      <c r="D24" s="45"/>
      <c r="E24" s="45"/>
      <c r="F24" s="45"/>
      <c r="G24" s="45"/>
      <c r="H24" s="45"/>
      <c r="I24" s="45"/>
      <c r="J24" s="45"/>
      <c r="K24" s="46" t="s">
        <v>25</v>
      </c>
      <c r="L24" s="45" t="s">
        <v>26</v>
      </c>
      <c r="M24" s="45" t="s">
        <v>27</v>
      </c>
      <c r="N24" s="47" t="s">
        <v>28</v>
      </c>
      <c r="O24" s="48" t="s">
        <v>29</v>
      </c>
      <c r="P24" s="48" t="s">
        <v>30</v>
      </c>
      <c r="Q24" s="48" t="s">
        <v>31</v>
      </c>
      <c r="R24" s="48" t="s">
        <v>29</v>
      </c>
      <c r="S24" s="48" t="s">
        <v>29</v>
      </c>
      <c r="T24" s="48" t="s">
        <v>29</v>
      </c>
      <c r="U24" s="48" t="s">
        <v>32</v>
      </c>
      <c r="X24" s="2"/>
      <c r="Y24" s="2"/>
      <c r="Z24" s="2"/>
      <c r="AA24" s="2"/>
      <c r="AB24" s="2"/>
    </row>
    <row r="25" spans="1:28">
      <c r="A25" s="49"/>
      <c r="B25" s="50" t="s">
        <v>33</v>
      </c>
      <c r="C25" s="51" t="s">
        <v>31</v>
      </c>
      <c r="D25" s="50" t="s">
        <v>35</v>
      </c>
      <c r="E25" s="50" t="s">
        <v>36</v>
      </c>
      <c r="F25" s="50" t="s">
        <v>37</v>
      </c>
      <c r="G25" s="50" t="s">
        <v>38</v>
      </c>
      <c r="H25" s="50" t="s">
        <v>39</v>
      </c>
      <c r="I25" s="50" t="s">
        <v>40</v>
      </c>
      <c r="J25" s="50" t="s">
        <v>40</v>
      </c>
      <c r="K25" s="52" t="s">
        <v>41</v>
      </c>
      <c r="L25" s="50"/>
      <c r="M25" s="50" t="s">
        <v>42</v>
      </c>
      <c r="N25" s="51" t="s">
        <v>43</v>
      </c>
      <c r="O25" s="50" t="s">
        <v>41</v>
      </c>
      <c r="P25" s="50" t="s">
        <v>31</v>
      </c>
      <c r="Q25" s="50"/>
      <c r="R25" s="50" t="s">
        <v>44</v>
      </c>
      <c r="S25" s="50" t="s">
        <v>45</v>
      </c>
      <c r="T25" s="50" t="s">
        <v>23</v>
      </c>
      <c r="U25" s="50" t="s">
        <v>23</v>
      </c>
      <c r="X25" s="2"/>
      <c r="Y25" s="2"/>
      <c r="Z25" s="2"/>
      <c r="AA25" s="2"/>
      <c r="AB25" s="2"/>
    </row>
    <row r="26" spans="1:28" ht="13.15" customHeight="1">
      <c r="A26" s="14"/>
      <c r="B26" s="15" t="s">
        <v>55</v>
      </c>
      <c r="C26" s="105">
        <v>13.5</v>
      </c>
      <c r="D26" s="16">
        <v>8</v>
      </c>
      <c r="E26" s="16">
        <v>8</v>
      </c>
      <c r="F26" s="16">
        <v>8</v>
      </c>
      <c r="G26" s="16">
        <v>8</v>
      </c>
      <c r="H26" s="16">
        <v>8</v>
      </c>
      <c r="I26" s="16"/>
      <c r="J26" s="16"/>
      <c r="K26" s="65">
        <f t="shared" ref="K26:K66" si="10">SUM(D26:J26)</f>
        <v>40</v>
      </c>
      <c r="L26" s="16">
        <v>49</v>
      </c>
      <c r="M26" s="16">
        <v>3</v>
      </c>
      <c r="N26" s="17">
        <f t="shared" ref="N26:N66" si="11">SUM(L26:M26)</f>
        <v>52</v>
      </c>
      <c r="O26" s="18">
        <f t="shared" ref="O26:O66" si="12">N26*K26</f>
        <v>2080</v>
      </c>
      <c r="P26" s="19">
        <v>8.5000000000000006E-2</v>
      </c>
      <c r="Q26" s="19">
        <v>0.35</v>
      </c>
      <c r="R26" s="111">
        <f t="shared" ref="R26:R66" si="13">C26*O26</f>
        <v>28080</v>
      </c>
      <c r="S26" s="111">
        <f t="shared" ref="S26:S66" si="14">P26*R26</f>
        <v>2386.8000000000002</v>
      </c>
      <c r="T26" s="111">
        <f t="shared" ref="T26:T66" si="15">Q26*R26</f>
        <v>9828</v>
      </c>
      <c r="U26" s="111">
        <f t="shared" ref="U26:U66" si="16">T26+S26+R26</f>
        <v>40294.800000000003</v>
      </c>
      <c r="X26" s="2"/>
      <c r="Y26" s="2"/>
      <c r="Z26" s="2"/>
      <c r="AA26" s="2"/>
      <c r="AB26" s="2"/>
    </row>
    <row r="27" spans="1:28" ht="13.15" customHeight="1">
      <c r="A27" s="20">
        <v>1</v>
      </c>
      <c r="B27" s="53" t="s">
        <v>111</v>
      </c>
      <c r="C27" s="101">
        <v>20.13</v>
      </c>
      <c r="D27" s="54">
        <v>8</v>
      </c>
      <c r="E27" s="54">
        <v>8</v>
      </c>
      <c r="F27" s="54">
        <v>8</v>
      </c>
      <c r="G27" s="54">
        <v>8</v>
      </c>
      <c r="H27" s="54">
        <v>8</v>
      </c>
      <c r="I27" s="54"/>
      <c r="J27" s="54"/>
      <c r="K27" s="26">
        <f t="shared" si="10"/>
        <v>40</v>
      </c>
      <c r="L27" s="54">
        <v>46</v>
      </c>
      <c r="M27" s="54">
        <v>6</v>
      </c>
      <c r="N27" s="21">
        <f t="shared" si="11"/>
        <v>52</v>
      </c>
      <c r="O27" s="22">
        <f t="shared" si="12"/>
        <v>2080</v>
      </c>
      <c r="P27" s="56">
        <v>9.4E-2</v>
      </c>
      <c r="Q27" s="56">
        <v>0.124</v>
      </c>
      <c r="R27" s="112">
        <f t="shared" si="13"/>
        <v>41870.400000000001</v>
      </c>
      <c r="S27" s="112">
        <f t="shared" si="14"/>
        <v>3935.8176000000003</v>
      </c>
      <c r="T27" s="112">
        <f t="shared" si="15"/>
        <v>5191.9296000000004</v>
      </c>
      <c r="U27" s="112">
        <f t="shared" si="16"/>
        <v>50998.147200000007</v>
      </c>
      <c r="X27" s="2"/>
      <c r="Y27" s="2"/>
      <c r="Z27" s="2"/>
      <c r="AA27" s="2"/>
      <c r="AB27" s="2"/>
    </row>
    <row r="28" spans="1:28" ht="13.15" customHeight="1">
      <c r="A28" s="20">
        <f>A27+1</f>
        <v>2</v>
      </c>
      <c r="B28" s="53" t="s">
        <v>112</v>
      </c>
      <c r="C28" s="101">
        <v>10.86</v>
      </c>
      <c r="D28" s="54">
        <v>8</v>
      </c>
      <c r="E28" s="54">
        <v>8</v>
      </c>
      <c r="F28" s="54">
        <v>8</v>
      </c>
      <c r="G28" s="54">
        <v>8</v>
      </c>
      <c r="H28" s="54">
        <v>8</v>
      </c>
      <c r="I28" s="54"/>
      <c r="J28" s="54"/>
      <c r="K28" s="26">
        <f t="shared" si="10"/>
        <v>40</v>
      </c>
      <c r="L28" s="54">
        <v>46</v>
      </c>
      <c r="M28" s="54">
        <v>6</v>
      </c>
      <c r="N28" s="21">
        <f t="shared" si="11"/>
        <v>52</v>
      </c>
      <c r="O28" s="22">
        <f t="shared" si="12"/>
        <v>2080</v>
      </c>
      <c r="P28" s="56">
        <v>9.4E-2</v>
      </c>
      <c r="Q28" s="56">
        <v>0.124</v>
      </c>
      <c r="R28" s="112">
        <f t="shared" si="13"/>
        <v>22588.799999999999</v>
      </c>
      <c r="S28" s="112">
        <f t="shared" si="14"/>
        <v>2123.3472000000002</v>
      </c>
      <c r="T28" s="112">
        <f t="shared" si="15"/>
        <v>2801.0111999999999</v>
      </c>
      <c r="U28" s="112">
        <f t="shared" si="16"/>
        <v>27513.1584</v>
      </c>
      <c r="X28" s="2"/>
      <c r="Y28" s="2"/>
      <c r="Z28" s="2"/>
      <c r="AA28" s="2"/>
      <c r="AB28" s="2"/>
    </row>
    <row r="29" spans="1:28" ht="13.15" customHeight="1">
      <c r="A29" s="20">
        <f>A28+1</f>
        <v>3</v>
      </c>
      <c r="B29" s="53" t="s">
        <v>113</v>
      </c>
      <c r="C29" s="101">
        <v>10.050000000000001</v>
      </c>
      <c r="D29" s="53">
        <v>8</v>
      </c>
      <c r="E29" s="53">
        <v>8</v>
      </c>
      <c r="F29" s="53">
        <v>8</v>
      </c>
      <c r="G29" s="53">
        <v>8</v>
      </c>
      <c r="H29" s="53">
        <v>8</v>
      </c>
      <c r="I29" s="53"/>
      <c r="J29" s="53"/>
      <c r="K29" s="26">
        <f t="shared" si="10"/>
        <v>40</v>
      </c>
      <c r="L29" s="54">
        <v>47</v>
      </c>
      <c r="M29" s="54">
        <v>3</v>
      </c>
      <c r="N29" s="21">
        <f t="shared" si="11"/>
        <v>50</v>
      </c>
      <c r="O29" s="22">
        <f t="shared" si="12"/>
        <v>2000</v>
      </c>
      <c r="P29" s="56">
        <v>9.4E-2</v>
      </c>
      <c r="Q29" s="56">
        <v>0.124</v>
      </c>
      <c r="R29" s="112">
        <f t="shared" si="13"/>
        <v>20100</v>
      </c>
      <c r="S29" s="112">
        <f t="shared" si="14"/>
        <v>1889.4</v>
      </c>
      <c r="T29" s="112">
        <f t="shared" si="15"/>
        <v>2492.4</v>
      </c>
      <c r="U29" s="112">
        <f t="shared" si="16"/>
        <v>24481.8</v>
      </c>
      <c r="X29" s="2"/>
      <c r="Y29" s="2"/>
      <c r="Z29" s="2"/>
      <c r="AA29" s="2"/>
      <c r="AB29" s="2"/>
    </row>
    <row r="30" spans="1:28" ht="13.15" customHeight="1">
      <c r="A30" s="20">
        <f t="shared" ref="A30:A66" si="17">A29+1</f>
        <v>4</v>
      </c>
      <c r="B30" s="53" t="s">
        <v>113</v>
      </c>
      <c r="C30" s="101">
        <v>10.91</v>
      </c>
      <c r="D30" s="53">
        <v>8</v>
      </c>
      <c r="E30" s="53">
        <v>8</v>
      </c>
      <c r="F30" s="53">
        <v>8</v>
      </c>
      <c r="G30" s="53">
        <v>8</v>
      </c>
      <c r="H30" s="53">
        <v>8</v>
      </c>
      <c r="I30" s="53"/>
      <c r="J30" s="53"/>
      <c r="K30" s="26">
        <f t="shared" si="10"/>
        <v>40</v>
      </c>
      <c r="L30" s="54">
        <v>47</v>
      </c>
      <c r="M30" s="54">
        <v>3</v>
      </c>
      <c r="N30" s="21">
        <f t="shared" si="11"/>
        <v>50</v>
      </c>
      <c r="O30" s="22">
        <f t="shared" si="12"/>
        <v>2000</v>
      </c>
      <c r="P30" s="56">
        <v>9.4E-2</v>
      </c>
      <c r="Q30" s="56">
        <v>0.124</v>
      </c>
      <c r="R30" s="112">
        <f t="shared" si="13"/>
        <v>21820</v>
      </c>
      <c r="S30" s="112">
        <f t="shared" si="14"/>
        <v>2051.08</v>
      </c>
      <c r="T30" s="112">
        <f t="shared" si="15"/>
        <v>2705.68</v>
      </c>
      <c r="U30" s="112">
        <f t="shared" si="16"/>
        <v>26576.760000000002</v>
      </c>
      <c r="X30" s="2"/>
      <c r="Y30" s="2"/>
      <c r="Z30" s="2"/>
      <c r="AA30" s="2"/>
      <c r="AB30" s="2"/>
    </row>
    <row r="31" spans="1:28" ht="13.15" customHeight="1">
      <c r="A31" s="20">
        <f t="shared" si="17"/>
        <v>5</v>
      </c>
      <c r="B31" s="53" t="s">
        <v>113</v>
      </c>
      <c r="C31" s="101">
        <v>8.25</v>
      </c>
      <c r="D31" s="53">
        <v>8</v>
      </c>
      <c r="E31" s="53">
        <v>8</v>
      </c>
      <c r="F31" s="53">
        <v>8</v>
      </c>
      <c r="G31" s="53">
        <v>7</v>
      </c>
      <c r="H31" s="53"/>
      <c r="I31" s="53">
        <v>6</v>
      </c>
      <c r="J31" s="53"/>
      <c r="K31" s="26">
        <f t="shared" si="10"/>
        <v>37</v>
      </c>
      <c r="L31" s="54">
        <v>47</v>
      </c>
      <c r="M31" s="54">
        <v>3</v>
      </c>
      <c r="N31" s="21">
        <f t="shared" si="11"/>
        <v>50</v>
      </c>
      <c r="O31" s="22">
        <f t="shared" si="12"/>
        <v>1850</v>
      </c>
      <c r="P31" s="56">
        <v>9.4E-2</v>
      </c>
      <c r="Q31" s="56">
        <v>0.124</v>
      </c>
      <c r="R31" s="112">
        <f t="shared" si="13"/>
        <v>15262.5</v>
      </c>
      <c r="S31" s="112">
        <f t="shared" si="14"/>
        <v>1434.675</v>
      </c>
      <c r="T31" s="112">
        <f t="shared" si="15"/>
        <v>1892.55</v>
      </c>
      <c r="U31" s="112">
        <f t="shared" si="16"/>
        <v>18589.724999999999</v>
      </c>
      <c r="X31" s="2"/>
      <c r="Y31" s="2"/>
      <c r="Z31" s="2"/>
      <c r="AA31" s="2"/>
      <c r="AB31" s="2"/>
    </row>
    <row r="32" spans="1:28" ht="13.15" customHeight="1">
      <c r="A32" s="20">
        <f t="shared" si="17"/>
        <v>6</v>
      </c>
      <c r="B32" s="53" t="s">
        <v>113</v>
      </c>
      <c r="C32" s="101">
        <v>8.4499999999999993</v>
      </c>
      <c r="D32" s="53">
        <v>8</v>
      </c>
      <c r="E32" s="53">
        <v>8</v>
      </c>
      <c r="F32" s="53">
        <v>7</v>
      </c>
      <c r="G32" s="53">
        <v>8</v>
      </c>
      <c r="H32" s="53"/>
      <c r="I32" s="53">
        <v>6</v>
      </c>
      <c r="J32" s="53"/>
      <c r="K32" s="26">
        <f t="shared" si="10"/>
        <v>37</v>
      </c>
      <c r="L32" s="54">
        <v>47</v>
      </c>
      <c r="M32" s="54">
        <v>3</v>
      </c>
      <c r="N32" s="21">
        <f t="shared" si="11"/>
        <v>50</v>
      </c>
      <c r="O32" s="22">
        <f t="shared" si="12"/>
        <v>1850</v>
      </c>
      <c r="P32" s="56">
        <v>9.4E-2</v>
      </c>
      <c r="Q32" s="56">
        <v>0.124</v>
      </c>
      <c r="R32" s="112">
        <f t="shared" si="13"/>
        <v>15632.499999999998</v>
      </c>
      <c r="S32" s="112">
        <f t="shared" si="14"/>
        <v>1469.4549999999999</v>
      </c>
      <c r="T32" s="112">
        <f t="shared" si="15"/>
        <v>1938.4299999999998</v>
      </c>
      <c r="U32" s="112">
        <f t="shared" si="16"/>
        <v>19040.384999999998</v>
      </c>
      <c r="X32" s="2"/>
      <c r="Y32" s="2"/>
      <c r="Z32" s="2"/>
      <c r="AA32" s="2"/>
      <c r="AB32" s="2"/>
    </row>
    <row r="33" spans="1:28" ht="13.15" customHeight="1">
      <c r="A33" s="20">
        <f t="shared" si="17"/>
        <v>7</v>
      </c>
      <c r="B33" s="53" t="s">
        <v>113</v>
      </c>
      <c r="C33" s="101">
        <v>10.39</v>
      </c>
      <c r="D33" s="53">
        <v>8</v>
      </c>
      <c r="E33" s="53">
        <v>8</v>
      </c>
      <c r="F33" s="53">
        <v>8</v>
      </c>
      <c r="G33" s="53">
        <v>8</v>
      </c>
      <c r="H33" s="53">
        <v>6</v>
      </c>
      <c r="I33" s="53"/>
      <c r="J33" s="53"/>
      <c r="K33" s="26">
        <f t="shared" si="10"/>
        <v>38</v>
      </c>
      <c r="L33" s="54">
        <v>43</v>
      </c>
      <c r="M33" s="54">
        <v>3</v>
      </c>
      <c r="N33" s="21">
        <f t="shared" si="11"/>
        <v>46</v>
      </c>
      <c r="O33" s="22">
        <f t="shared" si="12"/>
        <v>1748</v>
      </c>
      <c r="P33" s="56">
        <v>9.4E-2</v>
      </c>
      <c r="Q33" s="56">
        <v>0.124</v>
      </c>
      <c r="R33" s="112">
        <f t="shared" si="13"/>
        <v>18161.72</v>
      </c>
      <c r="S33" s="112">
        <f t="shared" si="14"/>
        <v>1707.2016800000001</v>
      </c>
      <c r="T33" s="112">
        <f t="shared" si="15"/>
        <v>2252.0532800000001</v>
      </c>
      <c r="U33" s="112">
        <f t="shared" si="16"/>
        <v>22120.97496</v>
      </c>
      <c r="X33" s="2"/>
      <c r="Y33" s="2"/>
      <c r="Z33" s="2"/>
      <c r="AA33" s="2"/>
      <c r="AB33" s="2"/>
    </row>
    <row r="34" spans="1:28" ht="13.15" customHeight="1">
      <c r="A34" s="20">
        <f t="shared" si="17"/>
        <v>8</v>
      </c>
      <c r="B34" s="53" t="s">
        <v>113</v>
      </c>
      <c r="C34" s="101">
        <v>8.5</v>
      </c>
      <c r="D34" s="53">
        <v>6</v>
      </c>
      <c r="E34" s="53">
        <v>6</v>
      </c>
      <c r="F34" s="53">
        <v>6</v>
      </c>
      <c r="G34" s="53">
        <v>6</v>
      </c>
      <c r="H34" s="53">
        <v>6</v>
      </c>
      <c r="I34" s="53"/>
      <c r="J34" s="53"/>
      <c r="K34" s="26">
        <f t="shared" si="10"/>
        <v>30</v>
      </c>
      <c r="L34" s="54">
        <v>43</v>
      </c>
      <c r="M34" s="54"/>
      <c r="N34" s="21">
        <f t="shared" si="11"/>
        <v>43</v>
      </c>
      <c r="O34" s="22">
        <f t="shared" si="12"/>
        <v>1290</v>
      </c>
      <c r="P34" s="56">
        <v>9.4E-2</v>
      </c>
      <c r="Q34" s="56">
        <v>0</v>
      </c>
      <c r="R34" s="112">
        <f t="shared" si="13"/>
        <v>10965</v>
      </c>
      <c r="S34" s="112">
        <f t="shared" si="14"/>
        <v>1030.71</v>
      </c>
      <c r="T34" s="112">
        <f t="shared" si="15"/>
        <v>0</v>
      </c>
      <c r="U34" s="112">
        <f t="shared" si="16"/>
        <v>11995.71</v>
      </c>
      <c r="X34" s="2"/>
      <c r="Y34" s="2"/>
      <c r="Z34" s="2"/>
      <c r="AA34" s="2"/>
      <c r="AB34" s="2"/>
    </row>
    <row r="35" spans="1:28" ht="13.15" customHeight="1">
      <c r="A35" s="20">
        <f t="shared" si="17"/>
        <v>9</v>
      </c>
      <c r="B35" s="53" t="s">
        <v>113</v>
      </c>
      <c r="C35" s="101">
        <v>8.5</v>
      </c>
      <c r="D35" s="53">
        <v>5</v>
      </c>
      <c r="E35" s="53">
        <v>5</v>
      </c>
      <c r="F35" s="53">
        <v>5</v>
      </c>
      <c r="G35" s="53">
        <v>5</v>
      </c>
      <c r="H35" s="53"/>
      <c r="I35" s="53">
        <v>5</v>
      </c>
      <c r="J35" s="53"/>
      <c r="K35" s="26">
        <f t="shared" si="10"/>
        <v>25</v>
      </c>
      <c r="L35" s="54">
        <v>43</v>
      </c>
      <c r="M35" s="54"/>
      <c r="N35" s="21">
        <f t="shared" si="11"/>
        <v>43</v>
      </c>
      <c r="O35" s="22">
        <f t="shared" si="12"/>
        <v>1075</v>
      </c>
      <c r="P35" s="56">
        <v>9.4E-2</v>
      </c>
      <c r="Q35" s="56">
        <v>0</v>
      </c>
      <c r="R35" s="112">
        <f t="shared" si="13"/>
        <v>9137.5</v>
      </c>
      <c r="S35" s="112">
        <f t="shared" si="14"/>
        <v>858.92499999999995</v>
      </c>
      <c r="T35" s="112">
        <f t="shared" si="15"/>
        <v>0</v>
      </c>
      <c r="U35" s="112">
        <f t="shared" si="16"/>
        <v>9996.4249999999993</v>
      </c>
      <c r="X35" s="2"/>
      <c r="Y35" s="2"/>
      <c r="Z35" s="2"/>
      <c r="AA35" s="2"/>
      <c r="AB35" s="2"/>
    </row>
    <row r="36" spans="1:28" ht="13.15" customHeight="1">
      <c r="A36" s="20">
        <f t="shared" si="17"/>
        <v>10</v>
      </c>
      <c r="B36" s="53"/>
      <c r="C36" s="101"/>
      <c r="D36" s="53"/>
      <c r="E36" s="53"/>
      <c r="F36" s="53"/>
      <c r="G36" s="53"/>
      <c r="H36" s="53"/>
      <c r="I36" s="53"/>
      <c r="J36" s="53"/>
      <c r="K36" s="26">
        <f t="shared" si="10"/>
        <v>0</v>
      </c>
      <c r="L36" s="54"/>
      <c r="M36" s="54"/>
      <c r="N36" s="21">
        <f t="shared" si="11"/>
        <v>0</v>
      </c>
      <c r="O36" s="22">
        <f t="shared" si="12"/>
        <v>0</v>
      </c>
      <c r="P36" s="56"/>
      <c r="Q36" s="56"/>
      <c r="R36" s="112">
        <f t="shared" si="13"/>
        <v>0</v>
      </c>
      <c r="S36" s="112">
        <f t="shared" si="14"/>
        <v>0</v>
      </c>
      <c r="T36" s="112">
        <f t="shared" si="15"/>
        <v>0</v>
      </c>
      <c r="U36" s="112">
        <f t="shared" si="16"/>
        <v>0</v>
      </c>
      <c r="X36" s="2"/>
      <c r="Y36" s="2"/>
      <c r="Z36" s="2"/>
      <c r="AA36" s="2"/>
      <c r="AB36" s="2"/>
    </row>
    <row r="37" spans="1:28" ht="13.15" customHeight="1">
      <c r="A37" s="20">
        <f t="shared" si="17"/>
        <v>11</v>
      </c>
      <c r="B37" s="53"/>
      <c r="C37" s="101"/>
      <c r="D37" s="53"/>
      <c r="E37" s="53"/>
      <c r="F37" s="53"/>
      <c r="G37" s="53"/>
      <c r="H37" s="53"/>
      <c r="I37" s="53"/>
      <c r="J37" s="53"/>
      <c r="K37" s="26">
        <f t="shared" si="10"/>
        <v>0</v>
      </c>
      <c r="L37" s="54"/>
      <c r="M37" s="54"/>
      <c r="N37" s="21">
        <f t="shared" si="11"/>
        <v>0</v>
      </c>
      <c r="O37" s="22">
        <f t="shared" si="12"/>
        <v>0</v>
      </c>
      <c r="P37" s="56"/>
      <c r="Q37" s="56"/>
      <c r="R37" s="112">
        <f t="shared" si="13"/>
        <v>0</v>
      </c>
      <c r="S37" s="112">
        <f t="shared" si="14"/>
        <v>0</v>
      </c>
      <c r="T37" s="112">
        <f t="shared" si="15"/>
        <v>0</v>
      </c>
      <c r="U37" s="112">
        <f t="shared" si="16"/>
        <v>0</v>
      </c>
      <c r="X37" s="2"/>
      <c r="Y37" s="2"/>
      <c r="Z37" s="2"/>
      <c r="AA37" s="2"/>
      <c r="AB37" s="2"/>
    </row>
    <row r="38" spans="1:28" ht="13.15" customHeight="1">
      <c r="A38" s="20">
        <f t="shared" si="17"/>
        <v>12</v>
      </c>
      <c r="B38" s="53"/>
      <c r="C38" s="101"/>
      <c r="D38" s="53"/>
      <c r="E38" s="53"/>
      <c r="F38" s="53"/>
      <c r="G38" s="53"/>
      <c r="H38" s="53"/>
      <c r="I38" s="53"/>
      <c r="J38" s="53"/>
      <c r="K38" s="26">
        <f t="shared" si="10"/>
        <v>0</v>
      </c>
      <c r="L38" s="54"/>
      <c r="M38" s="54"/>
      <c r="N38" s="21">
        <f t="shared" si="11"/>
        <v>0</v>
      </c>
      <c r="O38" s="22">
        <f t="shared" si="12"/>
        <v>0</v>
      </c>
      <c r="P38" s="56"/>
      <c r="Q38" s="56"/>
      <c r="R38" s="112">
        <f t="shared" si="13"/>
        <v>0</v>
      </c>
      <c r="S38" s="112">
        <f t="shared" si="14"/>
        <v>0</v>
      </c>
      <c r="T38" s="112">
        <f t="shared" si="15"/>
        <v>0</v>
      </c>
      <c r="U38" s="112">
        <f t="shared" si="16"/>
        <v>0</v>
      </c>
      <c r="X38" s="2"/>
      <c r="Y38" s="2"/>
      <c r="Z38" s="2"/>
      <c r="AA38" s="2"/>
      <c r="AB38" s="2"/>
    </row>
    <row r="39" spans="1:28" ht="13.15" customHeight="1">
      <c r="A39" s="20">
        <f t="shared" si="17"/>
        <v>13</v>
      </c>
      <c r="B39" s="53"/>
      <c r="C39" s="101"/>
      <c r="D39" s="53"/>
      <c r="E39" s="53"/>
      <c r="F39" s="53"/>
      <c r="G39" s="53"/>
      <c r="H39" s="53"/>
      <c r="I39" s="53"/>
      <c r="J39" s="53"/>
      <c r="K39" s="26">
        <f t="shared" si="10"/>
        <v>0</v>
      </c>
      <c r="L39" s="54"/>
      <c r="M39" s="54"/>
      <c r="N39" s="21">
        <f t="shared" si="11"/>
        <v>0</v>
      </c>
      <c r="O39" s="22">
        <f t="shared" si="12"/>
        <v>0</v>
      </c>
      <c r="P39" s="56"/>
      <c r="Q39" s="56"/>
      <c r="R39" s="112">
        <f t="shared" si="13"/>
        <v>0</v>
      </c>
      <c r="S39" s="112">
        <f t="shared" si="14"/>
        <v>0</v>
      </c>
      <c r="T39" s="112">
        <f t="shared" si="15"/>
        <v>0</v>
      </c>
      <c r="U39" s="112">
        <f t="shared" si="16"/>
        <v>0</v>
      </c>
      <c r="X39" s="2"/>
      <c r="Y39" s="2"/>
      <c r="Z39" s="2"/>
      <c r="AA39" s="2"/>
      <c r="AB39" s="2"/>
    </row>
    <row r="40" spans="1:28" ht="13.15" customHeight="1">
      <c r="A40" s="20">
        <f t="shared" si="17"/>
        <v>14</v>
      </c>
      <c r="B40" s="53"/>
      <c r="C40" s="101"/>
      <c r="D40" s="53"/>
      <c r="E40" s="53"/>
      <c r="F40" s="53"/>
      <c r="G40" s="53"/>
      <c r="H40" s="53"/>
      <c r="I40" s="53"/>
      <c r="J40" s="53"/>
      <c r="K40" s="26">
        <f t="shared" si="10"/>
        <v>0</v>
      </c>
      <c r="L40" s="54"/>
      <c r="M40" s="54"/>
      <c r="N40" s="21">
        <f t="shared" si="11"/>
        <v>0</v>
      </c>
      <c r="O40" s="22">
        <f t="shared" si="12"/>
        <v>0</v>
      </c>
      <c r="P40" s="56"/>
      <c r="Q40" s="56"/>
      <c r="R40" s="112">
        <f t="shared" si="13"/>
        <v>0</v>
      </c>
      <c r="S40" s="112">
        <f t="shared" si="14"/>
        <v>0</v>
      </c>
      <c r="T40" s="112">
        <f t="shared" si="15"/>
        <v>0</v>
      </c>
      <c r="U40" s="112">
        <f t="shared" si="16"/>
        <v>0</v>
      </c>
      <c r="X40" s="2"/>
      <c r="Y40" s="2"/>
      <c r="Z40" s="2"/>
      <c r="AA40" s="2"/>
      <c r="AB40" s="2"/>
    </row>
    <row r="41" spans="1:28" ht="13.15" customHeight="1">
      <c r="A41" s="20">
        <f t="shared" si="17"/>
        <v>15</v>
      </c>
      <c r="B41" s="53"/>
      <c r="C41" s="101"/>
      <c r="D41" s="53"/>
      <c r="E41" s="53"/>
      <c r="F41" s="53"/>
      <c r="G41" s="53"/>
      <c r="H41" s="53"/>
      <c r="I41" s="53"/>
      <c r="J41" s="53"/>
      <c r="K41" s="26">
        <f t="shared" si="10"/>
        <v>0</v>
      </c>
      <c r="L41" s="54"/>
      <c r="M41" s="54"/>
      <c r="N41" s="21">
        <f t="shared" si="11"/>
        <v>0</v>
      </c>
      <c r="O41" s="22">
        <f t="shared" si="12"/>
        <v>0</v>
      </c>
      <c r="P41" s="56"/>
      <c r="Q41" s="56"/>
      <c r="R41" s="112">
        <f t="shared" si="13"/>
        <v>0</v>
      </c>
      <c r="S41" s="112">
        <f t="shared" si="14"/>
        <v>0</v>
      </c>
      <c r="T41" s="112">
        <f t="shared" si="15"/>
        <v>0</v>
      </c>
      <c r="U41" s="112">
        <f t="shared" si="16"/>
        <v>0</v>
      </c>
      <c r="X41" s="2"/>
      <c r="Y41" s="2"/>
      <c r="Z41" s="2"/>
      <c r="AA41" s="2"/>
      <c r="AB41" s="2"/>
    </row>
    <row r="42" spans="1:28" ht="13.15" customHeight="1">
      <c r="A42" s="20">
        <f t="shared" si="17"/>
        <v>16</v>
      </c>
      <c r="B42" s="53"/>
      <c r="C42" s="101"/>
      <c r="D42" s="53"/>
      <c r="E42" s="53"/>
      <c r="F42" s="53"/>
      <c r="G42" s="53"/>
      <c r="H42" s="53"/>
      <c r="I42" s="53"/>
      <c r="J42" s="53"/>
      <c r="K42" s="26">
        <f t="shared" si="10"/>
        <v>0</v>
      </c>
      <c r="L42" s="54"/>
      <c r="M42" s="54"/>
      <c r="N42" s="21">
        <f t="shared" si="11"/>
        <v>0</v>
      </c>
      <c r="O42" s="22">
        <f t="shared" si="12"/>
        <v>0</v>
      </c>
      <c r="P42" s="56"/>
      <c r="Q42" s="56"/>
      <c r="R42" s="112">
        <f t="shared" si="13"/>
        <v>0</v>
      </c>
      <c r="S42" s="112">
        <f t="shared" si="14"/>
        <v>0</v>
      </c>
      <c r="T42" s="112">
        <f t="shared" si="15"/>
        <v>0</v>
      </c>
      <c r="U42" s="112">
        <f t="shared" si="16"/>
        <v>0</v>
      </c>
      <c r="X42" s="2"/>
      <c r="Y42" s="2"/>
      <c r="Z42" s="2"/>
      <c r="AA42" s="2"/>
      <c r="AB42" s="2"/>
    </row>
    <row r="43" spans="1:28" ht="13.15" customHeight="1">
      <c r="A43" s="20">
        <f t="shared" si="17"/>
        <v>17</v>
      </c>
      <c r="B43" s="53"/>
      <c r="C43" s="101"/>
      <c r="D43" s="53"/>
      <c r="E43" s="53"/>
      <c r="F43" s="53"/>
      <c r="G43" s="53"/>
      <c r="H43" s="53"/>
      <c r="I43" s="53"/>
      <c r="J43" s="53"/>
      <c r="K43" s="26">
        <f t="shared" si="10"/>
        <v>0</v>
      </c>
      <c r="L43" s="54"/>
      <c r="M43" s="54"/>
      <c r="N43" s="21">
        <f t="shared" si="11"/>
        <v>0</v>
      </c>
      <c r="O43" s="22">
        <f t="shared" si="12"/>
        <v>0</v>
      </c>
      <c r="P43" s="56"/>
      <c r="Q43" s="56"/>
      <c r="R43" s="112">
        <f t="shared" si="13"/>
        <v>0</v>
      </c>
      <c r="S43" s="112">
        <f t="shared" si="14"/>
        <v>0</v>
      </c>
      <c r="T43" s="112">
        <f t="shared" si="15"/>
        <v>0</v>
      </c>
      <c r="U43" s="112">
        <f t="shared" si="16"/>
        <v>0</v>
      </c>
      <c r="X43" s="2"/>
      <c r="Y43" s="2"/>
      <c r="Z43" s="2"/>
      <c r="AA43" s="2"/>
      <c r="AB43" s="2"/>
    </row>
    <row r="44" spans="1:28" ht="13.15" customHeight="1">
      <c r="A44" s="20">
        <f t="shared" si="17"/>
        <v>18</v>
      </c>
      <c r="B44" s="53"/>
      <c r="C44" s="101"/>
      <c r="D44" s="53"/>
      <c r="E44" s="53"/>
      <c r="F44" s="53"/>
      <c r="G44" s="53"/>
      <c r="H44" s="53"/>
      <c r="I44" s="53"/>
      <c r="J44" s="53"/>
      <c r="K44" s="26">
        <f t="shared" si="10"/>
        <v>0</v>
      </c>
      <c r="L44" s="54"/>
      <c r="M44" s="54"/>
      <c r="N44" s="21">
        <f t="shared" si="11"/>
        <v>0</v>
      </c>
      <c r="O44" s="22">
        <f t="shared" si="12"/>
        <v>0</v>
      </c>
      <c r="P44" s="56"/>
      <c r="Q44" s="56"/>
      <c r="R44" s="112">
        <f t="shared" si="13"/>
        <v>0</v>
      </c>
      <c r="S44" s="112">
        <f t="shared" si="14"/>
        <v>0</v>
      </c>
      <c r="T44" s="112">
        <f t="shared" si="15"/>
        <v>0</v>
      </c>
      <c r="U44" s="112">
        <f t="shared" si="16"/>
        <v>0</v>
      </c>
      <c r="X44" s="2"/>
      <c r="Y44" s="2"/>
      <c r="Z44" s="2"/>
      <c r="AA44" s="2"/>
      <c r="AB44" s="2"/>
    </row>
    <row r="45" spans="1:28" ht="13.15" customHeight="1">
      <c r="A45" s="20">
        <f t="shared" si="17"/>
        <v>19</v>
      </c>
      <c r="B45" s="53"/>
      <c r="C45" s="101"/>
      <c r="D45" s="53"/>
      <c r="E45" s="53"/>
      <c r="F45" s="53"/>
      <c r="G45" s="53"/>
      <c r="H45" s="53"/>
      <c r="I45" s="53"/>
      <c r="J45" s="53"/>
      <c r="K45" s="26">
        <f t="shared" si="10"/>
        <v>0</v>
      </c>
      <c r="L45" s="54"/>
      <c r="M45" s="54"/>
      <c r="N45" s="21">
        <f t="shared" si="11"/>
        <v>0</v>
      </c>
      <c r="O45" s="22">
        <f t="shared" si="12"/>
        <v>0</v>
      </c>
      <c r="P45" s="56"/>
      <c r="Q45" s="56"/>
      <c r="R45" s="112">
        <f t="shared" si="13"/>
        <v>0</v>
      </c>
      <c r="S45" s="112">
        <f t="shared" si="14"/>
        <v>0</v>
      </c>
      <c r="T45" s="112">
        <f t="shared" si="15"/>
        <v>0</v>
      </c>
      <c r="U45" s="112">
        <f t="shared" si="16"/>
        <v>0</v>
      </c>
      <c r="X45" s="2"/>
      <c r="Y45" s="2"/>
      <c r="Z45" s="2"/>
      <c r="AA45" s="2"/>
      <c r="AB45" s="2"/>
    </row>
    <row r="46" spans="1:28" ht="13.15" customHeight="1">
      <c r="A46" s="20">
        <f t="shared" si="17"/>
        <v>20</v>
      </c>
      <c r="B46" s="53"/>
      <c r="C46" s="101"/>
      <c r="D46" s="53"/>
      <c r="E46" s="53"/>
      <c r="F46" s="53"/>
      <c r="G46" s="53"/>
      <c r="H46" s="53"/>
      <c r="I46" s="53"/>
      <c r="J46" s="53"/>
      <c r="K46" s="26">
        <f t="shared" si="10"/>
        <v>0</v>
      </c>
      <c r="L46" s="54"/>
      <c r="M46" s="54"/>
      <c r="N46" s="21">
        <f t="shared" si="11"/>
        <v>0</v>
      </c>
      <c r="O46" s="22">
        <f t="shared" si="12"/>
        <v>0</v>
      </c>
      <c r="P46" s="56"/>
      <c r="Q46" s="56"/>
      <c r="R46" s="112">
        <f t="shared" si="13"/>
        <v>0</v>
      </c>
      <c r="S46" s="112">
        <f t="shared" si="14"/>
        <v>0</v>
      </c>
      <c r="T46" s="112">
        <f t="shared" si="15"/>
        <v>0</v>
      </c>
      <c r="U46" s="112">
        <f t="shared" si="16"/>
        <v>0</v>
      </c>
      <c r="X46" s="2"/>
      <c r="Y46" s="2"/>
      <c r="Z46" s="2"/>
      <c r="AA46" s="2"/>
      <c r="AB46" s="2"/>
    </row>
    <row r="47" spans="1:28" ht="13.15" customHeight="1">
      <c r="A47" s="20">
        <f t="shared" si="17"/>
        <v>21</v>
      </c>
      <c r="B47" s="53"/>
      <c r="C47" s="101"/>
      <c r="D47" s="53"/>
      <c r="E47" s="53"/>
      <c r="F47" s="53"/>
      <c r="G47" s="53"/>
      <c r="H47" s="53"/>
      <c r="I47" s="53"/>
      <c r="J47" s="53"/>
      <c r="K47" s="26">
        <f t="shared" si="10"/>
        <v>0</v>
      </c>
      <c r="L47" s="54"/>
      <c r="M47" s="54"/>
      <c r="N47" s="21">
        <f t="shared" si="11"/>
        <v>0</v>
      </c>
      <c r="O47" s="22">
        <f t="shared" si="12"/>
        <v>0</v>
      </c>
      <c r="P47" s="56"/>
      <c r="Q47" s="56"/>
      <c r="R47" s="112">
        <f t="shared" si="13"/>
        <v>0</v>
      </c>
      <c r="S47" s="112">
        <f t="shared" si="14"/>
        <v>0</v>
      </c>
      <c r="T47" s="112">
        <f t="shared" si="15"/>
        <v>0</v>
      </c>
      <c r="U47" s="112">
        <f t="shared" si="16"/>
        <v>0</v>
      </c>
      <c r="X47" s="2"/>
      <c r="Y47" s="2"/>
      <c r="Z47" s="2"/>
      <c r="AA47" s="2"/>
      <c r="AB47" s="2"/>
    </row>
    <row r="48" spans="1:28" ht="13.15" customHeight="1">
      <c r="A48" s="20">
        <f t="shared" si="17"/>
        <v>22</v>
      </c>
      <c r="B48" s="53"/>
      <c r="C48" s="101"/>
      <c r="D48" s="53"/>
      <c r="E48" s="53"/>
      <c r="F48" s="53"/>
      <c r="G48" s="53"/>
      <c r="H48" s="53"/>
      <c r="I48" s="53"/>
      <c r="J48" s="53"/>
      <c r="K48" s="26">
        <f t="shared" si="10"/>
        <v>0</v>
      </c>
      <c r="L48" s="54"/>
      <c r="M48" s="54"/>
      <c r="N48" s="21">
        <f t="shared" si="11"/>
        <v>0</v>
      </c>
      <c r="O48" s="22">
        <f t="shared" si="12"/>
        <v>0</v>
      </c>
      <c r="P48" s="56"/>
      <c r="Q48" s="56"/>
      <c r="R48" s="112">
        <f t="shared" si="13"/>
        <v>0</v>
      </c>
      <c r="S48" s="112">
        <f t="shared" si="14"/>
        <v>0</v>
      </c>
      <c r="T48" s="112">
        <f t="shared" si="15"/>
        <v>0</v>
      </c>
      <c r="U48" s="112">
        <f t="shared" si="16"/>
        <v>0</v>
      </c>
      <c r="X48" s="2"/>
      <c r="Y48" s="2"/>
      <c r="Z48" s="2"/>
      <c r="AA48" s="2"/>
      <c r="AB48" s="2"/>
    </row>
    <row r="49" spans="1:28" ht="13.15" customHeight="1">
      <c r="A49" s="20">
        <f t="shared" si="17"/>
        <v>23</v>
      </c>
      <c r="B49" s="53"/>
      <c r="C49" s="101"/>
      <c r="D49" s="53"/>
      <c r="E49" s="53"/>
      <c r="F49" s="53"/>
      <c r="G49" s="53"/>
      <c r="H49" s="53"/>
      <c r="I49" s="53"/>
      <c r="J49" s="53"/>
      <c r="K49" s="26">
        <f t="shared" si="10"/>
        <v>0</v>
      </c>
      <c r="L49" s="54"/>
      <c r="M49" s="54"/>
      <c r="N49" s="21">
        <f t="shared" si="11"/>
        <v>0</v>
      </c>
      <c r="O49" s="22">
        <f t="shared" si="12"/>
        <v>0</v>
      </c>
      <c r="P49" s="56"/>
      <c r="Q49" s="56"/>
      <c r="R49" s="112">
        <f t="shared" si="13"/>
        <v>0</v>
      </c>
      <c r="S49" s="112">
        <f t="shared" si="14"/>
        <v>0</v>
      </c>
      <c r="T49" s="112">
        <f t="shared" si="15"/>
        <v>0</v>
      </c>
      <c r="U49" s="112">
        <f t="shared" si="16"/>
        <v>0</v>
      </c>
      <c r="X49" s="2"/>
      <c r="Y49" s="2"/>
      <c r="Z49" s="2"/>
      <c r="AA49" s="2"/>
      <c r="AB49" s="2"/>
    </row>
    <row r="50" spans="1:28" ht="13.15" customHeight="1">
      <c r="A50" s="20">
        <f t="shared" si="17"/>
        <v>24</v>
      </c>
      <c r="B50" s="53"/>
      <c r="C50" s="101"/>
      <c r="D50" s="53"/>
      <c r="E50" s="53"/>
      <c r="F50" s="53"/>
      <c r="G50" s="53"/>
      <c r="H50" s="53"/>
      <c r="I50" s="53"/>
      <c r="J50" s="53"/>
      <c r="K50" s="26">
        <f t="shared" si="10"/>
        <v>0</v>
      </c>
      <c r="L50" s="54"/>
      <c r="M50" s="54"/>
      <c r="N50" s="21">
        <f t="shared" si="11"/>
        <v>0</v>
      </c>
      <c r="O50" s="22">
        <f t="shared" si="12"/>
        <v>0</v>
      </c>
      <c r="P50" s="56"/>
      <c r="Q50" s="56"/>
      <c r="R50" s="112">
        <f t="shared" si="13"/>
        <v>0</v>
      </c>
      <c r="S50" s="112">
        <f t="shared" si="14"/>
        <v>0</v>
      </c>
      <c r="T50" s="112">
        <f t="shared" si="15"/>
        <v>0</v>
      </c>
      <c r="U50" s="112">
        <f t="shared" si="16"/>
        <v>0</v>
      </c>
      <c r="X50" s="2"/>
      <c r="Y50" s="2"/>
      <c r="Z50" s="2"/>
      <c r="AA50" s="2"/>
      <c r="AB50" s="2"/>
    </row>
    <row r="51" spans="1:28" ht="13.15" customHeight="1">
      <c r="A51" s="20">
        <f t="shared" si="17"/>
        <v>25</v>
      </c>
      <c r="B51" s="53"/>
      <c r="C51" s="101"/>
      <c r="D51" s="53"/>
      <c r="E51" s="53"/>
      <c r="F51" s="53"/>
      <c r="G51" s="53"/>
      <c r="H51" s="53"/>
      <c r="I51" s="53"/>
      <c r="J51" s="53"/>
      <c r="K51" s="26">
        <f t="shared" si="10"/>
        <v>0</v>
      </c>
      <c r="L51" s="54"/>
      <c r="M51" s="54"/>
      <c r="N51" s="21">
        <f t="shared" si="11"/>
        <v>0</v>
      </c>
      <c r="O51" s="22">
        <f t="shared" si="12"/>
        <v>0</v>
      </c>
      <c r="P51" s="56"/>
      <c r="Q51" s="56"/>
      <c r="R51" s="112">
        <f t="shared" si="13"/>
        <v>0</v>
      </c>
      <c r="S51" s="112">
        <f t="shared" si="14"/>
        <v>0</v>
      </c>
      <c r="T51" s="112">
        <f t="shared" si="15"/>
        <v>0</v>
      </c>
      <c r="U51" s="112">
        <f t="shared" si="16"/>
        <v>0</v>
      </c>
      <c r="X51" s="2"/>
      <c r="Y51" s="2"/>
      <c r="Z51" s="2"/>
      <c r="AA51" s="2"/>
      <c r="AB51" s="2"/>
    </row>
    <row r="52" spans="1:28" ht="13.15" customHeight="1">
      <c r="A52" s="20">
        <f t="shared" si="17"/>
        <v>26</v>
      </c>
      <c r="B52" s="53"/>
      <c r="C52" s="101"/>
      <c r="D52" s="53"/>
      <c r="E52" s="53"/>
      <c r="F52" s="53"/>
      <c r="G52" s="53"/>
      <c r="H52" s="53"/>
      <c r="I52" s="53"/>
      <c r="J52" s="53"/>
      <c r="K52" s="26">
        <f t="shared" si="10"/>
        <v>0</v>
      </c>
      <c r="L52" s="54"/>
      <c r="M52" s="54"/>
      <c r="N52" s="21">
        <f t="shared" si="11"/>
        <v>0</v>
      </c>
      <c r="O52" s="22">
        <f t="shared" si="12"/>
        <v>0</v>
      </c>
      <c r="P52" s="56"/>
      <c r="Q52" s="56"/>
      <c r="R52" s="112">
        <f t="shared" si="13"/>
        <v>0</v>
      </c>
      <c r="S52" s="112">
        <f t="shared" si="14"/>
        <v>0</v>
      </c>
      <c r="T52" s="112">
        <f t="shared" si="15"/>
        <v>0</v>
      </c>
      <c r="U52" s="112">
        <f t="shared" si="16"/>
        <v>0</v>
      </c>
      <c r="X52" s="2"/>
      <c r="Y52" s="2"/>
      <c r="Z52" s="2"/>
      <c r="AA52" s="2"/>
      <c r="AB52" s="2"/>
    </row>
    <row r="53" spans="1:28" ht="13.15" customHeight="1">
      <c r="A53" s="20">
        <f t="shared" si="17"/>
        <v>27</v>
      </c>
      <c r="B53" s="53"/>
      <c r="C53" s="101"/>
      <c r="D53" s="53"/>
      <c r="E53" s="53"/>
      <c r="F53" s="53"/>
      <c r="G53" s="53"/>
      <c r="H53" s="53"/>
      <c r="I53" s="53"/>
      <c r="J53" s="53"/>
      <c r="K53" s="26">
        <f t="shared" si="10"/>
        <v>0</v>
      </c>
      <c r="L53" s="54"/>
      <c r="M53" s="54"/>
      <c r="N53" s="21">
        <f t="shared" si="11"/>
        <v>0</v>
      </c>
      <c r="O53" s="22">
        <f t="shared" si="12"/>
        <v>0</v>
      </c>
      <c r="P53" s="56"/>
      <c r="Q53" s="56"/>
      <c r="R53" s="112">
        <f t="shared" si="13"/>
        <v>0</v>
      </c>
      <c r="S53" s="112">
        <f t="shared" si="14"/>
        <v>0</v>
      </c>
      <c r="T53" s="112">
        <f t="shared" si="15"/>
        <v>0</v>
      </c>
      <c r="U53" s="112">
        <f t="shared" si="16"/>
        <v>0</v>
      </c>
      <c r="X53" s="2"/>
      <c r="Y53" s="2"/>
      <c r="Z53" s="2"/>
      <c r="AA53" s="2"/>
      <c r="AB53" s="2"/>
    </row>
    <row r="54" spans="1:28" ht="13.15" customHeight="1">
      <c r="A54" s="20">
        <f t="shared" si="17"/>
        <v>28</v>
      </c>
      <c r="B54" s="53"/>
      <c r="C54" s="101"/>
      <c r="D54" s="53"/>
      <c r="E54" s="53"/>
      <c r="F54" s="53"/>
      <c r="G54" s="53"/>
      <c r="H54" s="53"/>
      <c r="I54" s="53"/>
      <c r="J54" s="53"/>
      <c r="K54" s="26">
        <f t="shared" si="10"/>
        <v>0</v>
      </c>
      <c r="L54" s="54"/>
      <c r="M54" s="54"/>
      <c r="N54" s="21">
        <f t="shared" si="11"/>
        <v>0</v>
      </c>
      <c r="O54" s="22">
        <f t="shared" si="12"/>
        <v>0</v>
      </c>
      <c r="P54" s="56"/>
      <c r="Q54" s="56"/>
      <c r="R54" s="112">
        <f t="shared" si="13"/>
        <v>0</v>
      </c>
      <c r="S54" s="112">
        <f t="shared" si="14"/>
        <v>0</v>
      </c>
      <c r="T54" s="112">
        <f t="shared" si="15"/>
        <v>0</v>
      </c>
      <c r="U54" s="112">
        <f t="shared" si="16"/>
        <v>0</v>
      </c>
      <c r="X54" s="2"/>
      <c r="Y54" s="2"/>
      <c r="Z54" s="2"/>
      <c r="AA54" s="2"/>
      <c r="AB54" s="2"/>
    </row>
    <row r="55" spans="1:28" ht="13.15" customHeight="1">
      <c r="A55" s="20">
        <f t="shared" si="17"/>
        <v>29</v>
      </c>
      <c r="B55" s="53"/>
      <c r="C55" s="101"/>
      <c r="D55" s="53"/>
      <c r="E55" s="53"/>
      <c r="F55" s="53"/>
      <c r="G55" s="53"/>
      <c r="H55" s="53"/>
      <c r="I55" s="53"/>
      <c r="J55" s="53"/>
      <c r="K55" s="26">
        <f t="shared" si="10"/>
        <v>0</v>
      </c>
      <c r="L55" s="54"/>
      <c r="M55" s="54"/>
      <c r="N55" s="21">
        <f t="shared" si="11"/>
        <v>0</v>
      </c>
      <c r="O55" s="22">
        <f t="shared" si="12"/>
        <v>0</v>
      </c>
      <c r="P55" s="56"/>
      <c r="Q55" s="56"/>
      <c r="R55" s="112">
        <f t="shared" si="13"/>
        <v>0</v>
      </c>
      <c r="S55" s="112">
        <f t="shared" si="14"/>
        <v>0</v>
      </c>
      <c r="T55" s="112">
        <f t="shared" si="15"/>
        <v>0</v>
      </c>
      <c r="U55" s="112">
        <f t="shared" si="16"/>
        <v>0</v>
      </c>
      <c r="X55" s="2"/>
      <c r="Y55" s="2"/>
      <c r="Z55" s="2"/>
      <c r="AA55" s="2"/>
      <c r="AB55" s="2"/>
    </row>
    <row r="56" spans="1:28" ht="13.15" customHeight="1">
      <c r="A56" s="20">
        <f t="shared" si="17"/>
        <v>30</v>
      </c>
      <c r="B56" s="53"/>
      <c r="C56" s="101"/>
      <c r="D56" s="53"/>
      <c r="E56" s="53"/>
      <c r="F56" s="53"/>
      <c r="G56" s="53"/>
      <c r="H56" s="53"/>
      <c r="I56" s="53"/>
      <c r="J56" s="53"/>
      <c r="K56" s="26">
        <f t="shared" si="10"/>
        <v>0</v>
      </c>
      <c r="L56" s="54"/>
      <c r="M56" s="54"/>
      <c r="N56" s="21">
        <f t="shared" si="11"/>
        <v>0</v>
      </c>
      <c r="O56" s="22">
        <f t="shared" si="12"/>
        <v>0</v>
      </c>
      <c r="P56" s="56"/>
      <c r="Q56" s="56"/>
      <c r="R56" s="112">
        <f t="shared" si="13"/>
        <v>0</v>
      </c>
      <c r="S56" s="112">
        <f t="shared" si="14"/>
        <v>0</v>
      </c>
      <c r="T56" s="112">
        <f t="shared" si="15"/>
        <v>0</v>
      </c>
      <c r="U56" s="112">
        <f t="shared" si="16"/>
        <v>0</v>
      </c>
      <c r="X56" s="2"/>
      <c r="Y56" s="2"/>
      <c r="Z56" s="2"/>
      <c r="AA56" s="2"/>
      <c r="AB56" s="2"/>
    </row>
    <row r="57" spans="1:28" ht="13.15" customHeight="1">
      <c r="A57" s="20">
        <f t="shared" si="17"/>
        <v>31</v>
      </c>
      <c r="B57" s="53"/>
      <c r="C57" s="101"/>
      <c r="D57" s="53"/>
      <c r="E57" s="53"/>
      <c r="F57" s="53"/>
      <c r="G57" s="53"/>
      <c r="H57" s="53"/>
      <c r="I57" s="53"/>
      <c r="J57" s="53"/>
      <c r="K57" s="26">
        <f t="shared" si="10"/>
        <v>0</v>
      </c>
      <c r="L57" s="54"/>
      <c r="M57" s="54"/>
      <c r="N57" s="21">
        <f t="shared" si="11"/>
        <v>0</v>
      </c>
      <c r="O57" s="22">
        <f t="shared" si="12"/>
        <v>0</v>
      </c>
      <c r="P57" s="56"/>
      <c r="Q57" s="56"/>
      <c r="R57" s="112">
        <f t="shared" si="13"/>
        <v>0</v>
      </c>
      <c r="S57" s="112">
        <f t="shared" si="14"/>
        <v>0</v>
      </c>
      <c r="T57" s="112">
        <f t="shared" si="15"/>
        <v>0</v>
      </c>
      <c r="U57" s="112">
        <f t="shared" si="16"/>
        <v>0</v>
      </c>
      <c r="X57" s="2"/>
      <c r="Y57" s="2"/>
      <c r="Z57" s="2"/>
      <c r="AA57" s="2"/>
      <c r="AB57" s="2"/>
    </row>
    <row r="58" spans="1:28" ht="13.15" customHeight="1">
      <c r="A58" s="20">
        <f t="shared" si="17"/>
        <v>32</v>
      </c>
      <c r="B58" s="53"/>
      <c r="C58" s="101"/>
      <c r="D58" s="53"/>
      <c r="E58" s="53"/>
      <c r="F58" s="53"/>
      <c r="G58" s="53"/>
      <c r="H58" s="53"/>
      <c r="I58" s="53"/>
      <c r="J58" s="53"/>
      <c r="K58" s="26">
        <f t="shared" si="10"/>
        <v>0</v>
      </c>
      <c r="L58" s="54"/>
      <c r="M58" s="54"/>
      <c r="N58" s="21">
        <f t="shared" si="11"/>
        <v>0</v>
      </c>
      <c r="O58" s="22">
        <f t="shared" si="12"/>
        <v>0</v>
      </c>
      <c r="P58" s="56"/>
      <c r="Q58" s="56"/>
      <c r="R58" s="112">
        <f t="shared" si="13"/>
        <v>0</v>
      </c>
      <c r="S58" s="112">
        <f t="shared" si="14"/>
        <v>0</v>
      </c>
      <c r="T58" s="112">
        <f t="shared" si="15"/>
        <v>0</v>
      </c>
      <c r="U58" s="112">
        <f t="shared" si="16"/>
        <v>0</v>
      </c>
      <c r="X58" s="2"/>
      <c r="Y58" s="2"/>
      <c r="Z58" s="2"/>
      <c r="AA58" s="2"/>
      <c r="AB58" s="2"/>
    </row>
    <row r="59" spans="1:28" ht="13.15" customHeight="1">
      <c r="A59" s="20">
        <f t="shared" si="17"/>
        <v>33</v>
      </c>
      <c r="B59" s="53"/>
      <c r="C59" s="101"/>
      <c r="D59" s="53"/>
      <c r="E59" s="53"/>
      <c r="F59" s="53"/>
      <c r="G59" s="53"/>
      <c r="H59" s="53"/>
      <c r="I59" s="53"/>
      <c r="J59" s="53"/>
      <c r="K59" s="26">
        <f t="shared" si="10"/>
        <v>0</v>
      </c>
      <c r="L59" s="54"/>
      <c r="M59" s="54"/>
      <c r="N59" s="21">
        <f t="shared" si="11"/>
        <v>0</v>
      </c>
      <c r="O59" s="22">
        <f t="shared" si="12"/>
        <v>0</v>
      </c>
      <c r="P59" s="56"/>
      <c r="Q59" s="56"/>
      <c r="R59" s="112">
        <f t="shared" si="13"/>
        <v>0</v>
      </c>
      <c r="S59" s="112">
        <f t="shared" si="14"/>
        <v>0</v>
      </c>
      <c r="T59" s="112">
        <f t="shared" si="15"/>
        <v>0</v>
      </c>
      <c r="U59" s="112">
        <f t="shared" si="16"/>
        <v>0</v>
      </c>
      <c r="X59" s="2"/>
      <c r="Y59" s="2"/>
      <c r="Z59" s="2"/>
      <c r="AA59" s="2"/>
      <c r="AB59" s="2"/>
    </row>
    <row r="60" spans="1:28" ht="13.15" customHeight="1">
      <c r="A60" s="20">
        <f t="shared" si="17"/>
        <v>34</v>
      </c>
      <c r="B60" s="53"/>
      <c r="C60" s="101"/>
      <c r="D60" s="53"/>
      <c r="E60" s="53"/>
      <c r="F60" s="53"/>
      <c r="G60" s="53"/>
      <c r="H60" s="53"/>
      <c r="I60" s="53"/>
      <c r="J60" s="53"/>
      <c r="K60" s="26">
        <f t="shared" si="10"/>
        <v>0</v>
      </c>
      <c r="L60" s="54"/>
      <c r="M60" s="54"/>
      <c r="N60" s="21">
        <f t="shared" si="11"/>
        <v>0</v>
      </c>
      <c r="O60" s="22">
        <f t="shared" si="12"/>
        <v>0</v>
      </c>
      <c r="P60" s="56"/>
      <c r="Q60" s="56"/>
      <c r="R60" s="112">
        <f t="shared" si="13"/>
        <v>0</v>
      </c>
      <c r="S60" s="112">
        <f t="shared" si="14"/>
        <v>0</v>
      </c>
      <c r="T60" s="112">
        <f t="shared" si="15"/>
        <v>0</v>
      </c>
      <c r="U60" s="112">
        <f t="shared" si="16"/>
        <v>0</v>
      </c>
      <c r="X60" s="2"/>
      <c r="Y60" s="2"/>
      <c r="Z60" s="2"/>
      <c r="AA60" s="2"/>
      <c r="AB60" s="2"/>
    </row>
    <row r="61" spans="1:28" ht="13.15" customHeight="1">
      <c r="A61" s="20">
        <f t="shared" si="17"/>
        <v>35</v>
      </c>
      <c r="B61" s="53"/>
      <c r="C61" s="101"/>
      <c r="D61" s="53"/>
      <c r="E61" s="53"/>
      <c r="F61" s="53"/>
      <c r="G61" s="53"/>
      <c r="H61" s="53"/>
      <c r="I61" s="53"/>
      <c r="J61" s="53"/>
      <c r="K61" s="26">
        <f t="shared" si="10"/>
        <v>0</v>
      </c>
      <c r="L61" s="54"/>
      <c r="M61" s="54"/>
      <c r="N61" s="21">
        <f t="shared" si="11"/>
        <v>0</v>
      </c>
      <c r="O61" s="22">
        <f t="shared" si="12"/>
        <v>0</v>
      </c>
      <c r="P61" s="56"/>
      <c r="Q61" s="56"/>
      <c r="R61" s="112">
        <f t="shared" si="13"/>
        <v>0</v>
      </c>
      <c r="S61" s="112">
        <f t="shared" si="14"/>
        <v>0</v>
      </c>
      <c r="T61" s="112">
        <f t="shared" si="15"/>
        <v>0</v>
      </c>
      <c r="U61" s="112">
        <f t="shared" si="16"/>
        <v>0</v>
      </c>
      <c r="X61" s="2"/>
      <c r="Y61" s="2"/>
      <c r="Z61" s="2"/>
      <c r="AA61" s="2"/>
      <c r="AB61" s="2"/>
    </row>
    <row r="62" spans="1:28" ht="13.15" customHeight="1">
      <c r="A62" s="20">
        <f t="shared" si="17"/>
        <v>36</v>
      </c>
      <c r="B62" s="53"/>
      <c r="C62" s="101"/>
      <c r="D62" s="53"/>
      <c r="E62" s="53"/>
      <c r="F62" s="53"/>
      <c r="G62" s="53"/>
      <c r="H62" s="53"/>
      <c r="I62" s="53"/>
      <c r="J62" s="53"/>
      <c r="K62" s="26">
        <f t="shared" si="10"/>
        <v>0</v>
      </c>
      <c r="L62" s="54"/>
      <c r="M62" s="54"/>
      <c r="N62" s="21">
        <f t="shared" si="11"/>
        <v>0</v>
      </c>
      <c r="O62" s="22">
        <f t="shared" si="12"/>
        <v>0</v>
      </c>
      <c r="P62" s="56"/>
      <c r="Q62" s="56"/>
      <c r="R62" s="112">
        <f t="shared" si="13"/>
        <v>0</v>
      </c>
      <c r="S62" s="112">
        <f t="shared" si="14"/>
        <v>0</v>
      </c>
      <c r="T62" s="112">
        <f t="shared" si="15"/>
        <v>0</v>
      </c>
      <c r="U62" s="112">
        <f t="shared" si="16"/>
        <v>0</v>
      </c>
      <c r="X62" s="2"/>
      <c r="Y62" s="2"/>
      <c r="Z62" s="2"/>
      <c r="AA62" s="2"/>
      <c r="AB62" s="2"/>
    </row>
    <row r="63" spans="1:28" ht="13.15" customHeight="1">
      <c r="A63" s="20">
        <f t="shared" si="17"/>
        <v>37</v>
      </c>
      <c r="B63" s="53"/>
      <c r="C63" s="101"/>
      <c r="D63" s="53"/>
      <c r="E63" s="53"/>
      <c r="F63" s="53"/>
      <c r="G63" s="53"/>
      <c r="H63" s="53"/>
      <c r="I63" s="53"/>
      <c r="J63" s="53"/>
      <c r="K63" s="26">
        <f t="shared" si="10"/>
        <v>0</v>
      </c>
      <c r="L63" s="54"/>
      <c r="M63" s="54"/>
      <c r="N63" s="21">
        <f t="shared" si="11"/>
        <v>0</v>
      </c>
      <c r="O63" s="22">
        <f t="shared" si="12"/>
        <v>0</v>
      </c>
      <c r="P63" s="56"/>
      <c r="Q63" s="56"/>
      <c r="R63" s="112">
        <f t="shared" si="13"/>
        <v>0</v>
      </c>
      <c r="S63" s="112">
        <f t="shared" si="14"/>
        <v>0</v>
      </c>
      <c r="T63" s="112">
        <f t="shared" si="15"/>
        <v>0</v>
      </c>
      <c r="U63" s="112">
        <f t="shared" si="16"/>
        <v>0</v>
      </c>
      <c r="X63" s="2"/>
      <c r="Y63" s="2"/>
      <c r="Z63" s="2"/>
      <c r="AA63" s="2"/>
      <c r="AB63" s="2"/>
    </row>
    <row r="64" spans="1:28" ht="13.15" customHeight="1">
      <c r="A64" s="20">
        <f t="shared" si="17"/>
        <v>38</v>
      </c>
      <c r="B64" s="53"/>
      <c r="C64" s="101"/>
      <c r="D64" s="53"/>
      <c r="E64" s="53"/>
      <c r="F64" s="53"/>
      <c r="G64" s="53"/>
      <c r="H64" s="53"/>
      <c r="I64" s="53"/>
      <c r="J64" s="53"/>
      <c r="K64" s="26">
        <f t="shared" si="10"/>
        <v>0</v>
      </c>
      <c r="L64" s="54"/>
      <c r="M64" s="54"/>
      <c r="N64" s="21">
        <f t="shared" si="11"/>
        <v>0</v>
      </c>
      <c r="O64" s="22">
        <f t="shared" si="12"/>
        <v>0</v>
      </c>
      <c r="P64" s="56"/>
      <c r="Q64" s="56"/>
      <c r="R64" s="112">
        <f t="shared" si="13"/>
        <v>0</v>
      </c>
      <c r="S64" s="112">
        <f t="shared" si="14"/>
        <v>0</v>
      </c>
      <c r="T64" s="112">
        <f t="shared" si="15"/>
        <v>0</v>
      </c>
      <c r="U64" s="112">
        <f t="shared" si="16"/>
        <v>0</v>
      </c>
      <c r="X64" s="2"/>
      <c r="Y64" s="2"/>
      <c r="Z64" s="2"/>
      <c r="AA64" s="2"/>
      <c r="AB64" s="2"/>
    </row>
    <row r="65" spans="1:28" ht="13.15" customHeight="1">
      <c r="A65" s="20">
        <f t="shared" si="17"/>
        <v>39</v>
      </c>
      <c r="B65" s="53"/>
      <c r="C65" s="101"/>
      <c r="D65" s="53"/>
      <c r="E65" s="53"/>
      <c r="F65" s="53"/>
      <c r="G65" s="53"/>
      <c r="H65" s="53"/>
      <c r="I65" s="53"/>
      <c r="J65" s="53"/>
      <c r="K65" s="26">
        <f t="shared" si="10"/>
        <v>0</v>
      </c>
      <c r="L65" s="54"/>
      <c r="M65" s="54"/>
      <c r="N65" s="21">
        <f t="shared" si="11"/>
        <v>0</v>
      </c>
      <c r="O65" s="22">
        <f t="shared" si="12"/>
        <v>0</v>
      </c>
      <c r="P65" s="56"/>
      <c r="Q65" s="56"/>
      <c r="R65" s="112">
        <f t="shared" si="13"/>
        <v>0</v>
      </c>
      <c r="S65" s="112">
        <f t="shared" si="14"/>
        <v>0</v>
      </c>
      <c r="T65" s="112">
        <f t="shared" si="15"/>
        <v>0</v>
      </c>
      <c r="U65" s="112">
        <f t="shared" si="16"/>
        <v>0</v>
      </c>
      <c r="X65" s="2"/>
      <c r="Y65" s="2"/>
      <c r="Z65" s="2"/>
      <c r="AA65" s="2"/>
      <c r="AB65" s="2"/>
    </row>
    <row r="66" spans="1:28" ht="13.15" customHeight="1">
      <c r="A66" s="20">
        <f t="shared" si="17"/>
        <v>40</v>
      </c>
      <c r="B66" s="53"/>
      <c r="C66" s="101"/>
      <c r="D66" s="59"/>
      <c r="E66" s="59"/>
      <c r="F66" s="59"/>
      <c r="G66" s="59"/>
      <c r="H66" s="59"/>
      <c r="I66" s="59"/>
      <c r="J66" s="59"/>
      <c r="K66" s="66">
        <f t="shared" si="10"/>
        <v>0</v>
      </c>
      <c r="L66" s="60"/>
      <c r="M66" s="60"/>
      <c r="N66" s="61">
        <f t="shared" si="11"/>
        <v>0</v>
      </c>
      <c r="O66" s="57">
        <f t="shared" si="12"/>
        <v>0</v>
      </c>
      <c r="P66" s="58"/>
      <c r="Q66" s="58"/>
      <c r="R66" s="113">
        <f t="shared" si="13"/>
        <v>0</v>
      </c>
      <c r="S66" s="113">
        <f t="shared" si="14"/>
        <v>0</v>
      </c>
      <c r="T66" s="113">
        <f t="shared" si="15"/>
        <v>0</v>
      </c>
      <c r="U66" s="113">
        <f t="shared" si="16"/>
        <v>0</v>
      </c>
      <c r="X66" s="2"/>
      <c r="Y66" s="2"/>
      <c r="Z66" s="2"/>
      <c r="AA66" s="2"/>
      <c r="AB66" s="2"/>
    </row>
    <row r="67" spans="1:28" s="41" customFormat="1" ht="13.15" customHeight="1">
      <c r="A67" s="3"/>
      <c r="B67" s="3"/>
      <c r="C67" s="37" t="s">
        <v>62</v>
      </c>
      <c r="D67" s="62">
        <f t="shared" ref="D67:O67" si="18">SUM(D27:D66)</f>
        <v>67</v>
      </c>
      <c r="E67" s="62">
        <f t="shared" si="18"/>
        <v>67</v>
      </c>
      <c r="F67" s="62">
        <f t="shared" si="18"/>
        <v>66</v>
      </c>
      <c r="G67" s="62">
        <f t="shared" si="18"/>
        <v>66</v>
      </c>
      <c r="H67" s="62">
        <f t="shared" si="18"/>
        <v>44</v>
      </c>
      <c r="I67" s="62">
        <f t="shared" si="18"/>
        <v>17</v>
      </c>
      <c r="J67" s="62">
        <f t="shared" si="18"/>
        <v>0</v>
      </c>
      <c r="K67" s="62">
        <f t="shared" si="18"/>
        <v>327</v>
      </c>
      <c r="L67" s="62">
        <f t="shared" si="18"/>
        <v>409</v>
      </c>
      <c r="M67" s="62">
        <f t="shared" si="18"/>
        <v>27</v>
      </c>
      <c r="N67" s="62">
        <f t="shared" si="18"/>
        <v>436</v>
      </c>
      <c r="O67" s="62">
        <f t="shared" si="18"/>
        <v>15973</v>
      </c>
      <c r="P67" s="63"/>
      <c r="Q67" s="64"/>
      <c r="R67" s="114">
        <f>SUM(R27:R66)</f>
        <v>175538.41999999998</v>
      </c>
      <c r="S67" s="114">
        <f>SUM(S27:S66)</f>
        <v>16500.61148</v>
      </c>
      <c r="T67" s="114">
        <f>SUM(T27:T66)</f>
        <v>19274.054079999998</v>
      </c>
      <c r="U67" s="114">
        <f>SUM(U27:U66)</f>
        <v>211313.08556000001</v>
      </c>
      <c r="V67" s="3"/>
      <c r="W67" s="3"/>
      <c r="X67" s="40"/>
      <c r="Y67" s="40"/>
      <c r="Z67" s="40"/>
      <c r="AA67" s="40"/>
      <c r="AB67" s="40"/>
    </row>
    <row r="68" spans="1:28" ht="13.15" customHeight="1">
      <c r="L68" s="23"/>
      <c r="M68" s="23"/>
      <c r="N68" s="23"/>
      <c r="P68" s="24"/>
      <c r="R68" s="25"/>
      <c r="S68" s="25"/>
      <c r="T68" s="25"/>
      <c r="U68" s="25"/>
      <c r="X68" s="2"/>
      <c r="Y68" s="2"/>
      <c r="Z68" s="2"/>
      <c r="AA68" s="2"/>
      <c r="AB68" s="2"/>
    </row>
    <row r="69" spans="1:28">
      <c r="A69" s="8" t="s">
        <v>63</v>
      </c>
      <c r="D69" s="144" t="s">
        <v>19</v>
      </c>
      <c r="E69" s="145"/>
      <c r="F69" s="145"/>
      <c r="G69" s="145"/>
      <c r="H69" s="145"/>
      <c r="I69" s="145"/>
      <c r="J69" s="146"/>
      <c r="L69" s="144" t="s">
        <v>20</v>
      </c>
      <c r="M69" s="146"/>
      <c r="N69" s="46" t="s">
        <v>21</v>
      </c>
      <c r="O69" s="45" t="s">
        <v>21</v>
      </c>
      <c r="P69" s="45" t="s">
        <v>22</v>
      </c>
      <c r="Q69" s="45" t="s">
        <v>23</v>
      </c>
      <c r="R69" s="45" t="s">
        <v>21</v>
      </c>
      <c r="S69" s="45" t="s">
        <v>21</v>
      </c>
      <c r="T69" s="45" t="s">
        <v>21</v>
      </c>
      <c r="U69" s="45" t="s">
        <v>24</v>
      </c>
      <c r="X69" s="2"/>
      <c r="Y69" s="2"/>
      <c r="Z69" s="2"/>
      <c r="AA69" s="2"/>
      <c r="AB69" s="2"/>
    </row>
    <row r="70" spans="1:28">
      <c r="A70" s="42"/>
      <c r="B70" s="43"/>
      <c r="C70" s="44" t="s">
        <v>54</v>
      </c>
      <c r="D70" s="45"/>
      <c r="E70" s="45"/>
      <c r="F70" s="45"/>
      <c r="G70" s="45"/>
      <c r="H70" s="45"/>
      <c r="I70" s="45"/>
      <c r="J70" s="45"/>
      <c r="K70" s="46" t="s">
        <v>25</v>
      </c>
      <c r="L70" s="45" t="s">
        <v>26</v>
      </c>
      <c r="M70" s="45" t="s">
        <v>27</v>
      </c>
      <c r="N70" s="47" t="s">
        <v>28</v>
      </c>
      <c r="O70" s="48" t="s">
        <v>29</v>
      </c>
      <c r="P70" s="48" t="s">
        <v>30</v>
      </c>
      <c r="Q70" s="48" t="s">
        <v>31</v>
      </c>
      <c r="R70" s="48" t="s">
        <v>29</v>
      </c>
      <c r="S70" s="48" t="s">
        <v>29</v>
      </c>
      <c r="T70" s="48" t="s">
        <v>29</v>
      </c>
      <c r="U70" s="48" t="s">
        <v>32</v>
      </c>
      <c r="X70" s="2"/>
      <c r="Y70" s="2"/>
      <c r="Z70" s="2"/>
      <c r="AA70" s="2"/>
      <c r="AB70" s="2"/>
    </row>
    <row r="71" spans="1:28">
      <c r="A71" s="49"/>
      <c r="B71" s="50" t="s">
        <v>33</v>
      </c>
      <c r="C71" s="51" t="s">
        <v>31</v>
      </c>
      <c r="D71" s="50" t="s">
        <v>35</v>
      </c>
      <c r="E71" s="50" t="s">
        <v>36</v>
      </c>
      <c r="F71" s="50" t="s">
        <v>37</v>
      </c>
      <c r="G71" s="50" t="s">
        <v>38</v>
      </c>
      <c r="H71" s="50" t="s">
        <v>39</v>
      </c>
      <c r="I71" s="50" t="s">
        <v>40</v>
      </c>
      <c r="J71" s="50" t="s">
        <v>40</v>
      </c>
      <c r="K71" s="52" t="s">
        <v>41</v>
      </c>
      <c r="L71" s="50"/>
      <c r="M71" s="50" t="s">
        <v>42</v>
      </c>
      <c r="N71" s="51" t="s">
        <v>43</v>
      </c>
      <c r="O71" s="50" t="s">
        <v>41</v>
      </c>
      <c r="P71" s="50" t="s">
        <v>31</v>
      </c>
      <c r="Q71" s="50"/>
      <c r="R71" s="50" t="s">
        <v>44</v>
      </c>
      <c r="S71" s="50" t="s">
        <v>45</v>
      </c>
      <c r="T71" s="50" t="s">
        <v>23</v>
      </c>
      <c r="U71" s="50" t="s">
        <v>23</v>
      </c>
      <c r="X71" s="2"/>
      <c r="Y71" s="2"/>
      <c r="Z71" s="2"/>
      <c r="AA71" s="2"/>
      <c r="AB71" s="2"/>
    </row>
    <row r="72" spans="1:28" ht="13.15" customHeight="1">
      <c r="A72" s="14"/>
      <c r="B72" s="15" t="s">
        <v>64</v>
      </c>
      <c r="C72" s="105">
        <v>9</v>
      </c>
      <c r="D72" s="16">
        <v>4</v>
      </c>
      <c r="E72" s="16">
        <v>4</v>
      </c>
      <c r="F72" s="16">
        <v>4</v>
      </c>
      <c r="G72" s="16"/>
      <c r="H72" s="16"/>
      <c r="I72" s="16"/>
      <c r="J72" s="16">
        <v>4</v>
      </c>
      <c r="K72" s="65">
        <f t="shared" ref="K72:K112" si="19">SUM(D72:J72)</f>
        <v>16</v>
      </c>
      <c r="L72" s="16">
        <v>49</v>
      </c>
      <c r="M72" s="16">
        <v>3</v>
      </c>
      <c r="N72" s="17">
        <f t="shared" ref="N72:N112" si="20">SUM(L72:M72)</f>
        <v>52</v>
      </c>
      <c r="O72" s="18">
        <f t="shared" ref="O72:O112" si="21">N72*K72</f>
        <v>832</v>
      </c>
      <c r="P72" s="19">
        <v>8.5000000000000006E-2</v>
      </c>
      <c r="Q72" s="19">
        <v>0</v>
      </c>
      <c r="R72" s="111">
        <f t="shared" ref="R72:R112" si="22">C72*O72</f>
        <v>7488</v>
      </c>
      <c r="S72" s="111">
        <f t="shared" ref="S72:S112" si="23">P72*R72</f>
        <v>636.48</v>
      </c>
      <c r="T72" s="111">
        <f t="shared" ref="T72:T112" si="24">Q72*R72</f>
        <v>0</v>
      </c>
      <c r="U72" s="111">
        <f t="shared" ref="U72:U112" si="25">T72+S72+R72</f>
        <v>8124.48</v>
      </c>
      <c r="X72" s="2"/>
      <c r="Y72" s="2"/>
      <c r="Z72" s="2"/>
      <c r="AA72" s="2"/>
      <c r="AB72" s="2"/>
    </row>
    <row r="73" spans="1:28" ht="13.15" customHeight="1">
      <c r="A73" s="20">
        <v>1</v>
      </c>
      <c r="B73" s="53"/>
      <c r="C73" s="106"/>
      <c r="D73" s="54"/>
      <c r="E73" s="54"/>
      <c r="F73" s="54"/>
      <c r="G73" s="54"/>
      <c r="H73" s="54"/>
      <c r="I73" s="54"/>
      <c r="J73" s="54"/>
      <c r="K73" s="26">
        <f t="shared" si="19"/>
        <v>0</v>
      </c>
      <c r="L73" s="54"/>
      <c r="M73" s="54"/>
      <c r="N73" s="21">
        <f t="shared" si="20"/>
        <v>0</v>
      </c>
      <c r="O73" s="22">
        <f t="shared" si="21"/>
        <v>0</v>
      </c>
      <c r="P73" s="56"/>
      <c r="Q73" s="56"/>
      <c r="R73" s="112">
        <f t="shared" si="22"/>
        <v>0</v>
      </c>
      <c r="S73" s="112">
        <f t="shared" si="23"/>
        <v>0</v>
      </c>
      <c r="T73" s="112">
        <f t="shared" si="24"/>
        <v>0</v>
      </c>
      <c r="U73" s="112">
        <f t="shared" si="25"/>
        <v>0</v>
      </c>
      <c r="X73" s="2"/>
      <c r="Y73" s="2"/>
      <c r="Z73" s="2"/>
      <c r="AA73" s="2"/>
      <c r="AB73" s="2"/>
    </row>
    <row r="74" spans="1:28" ht="13.15" customHeight="1">
      <c r="A74" s="20">
        <f>A73+1</f>
        <v>2</v>
      </c>
      <c r="B74" s="53"/>
      <c r="C74" s="55"/>
      <c r="D74" s="54"/>
      <c r="E74" s="54"/>
      <c r="F74" s="54"/>
      <c r="G74" s="54"/>
      <c r="H74" s="54"/>
      <c r="I74" s="54"/>
      <c r="J74" s="54"/>
      <c r="K74" s="26">
        <f t="shared" si="19"/>
        <v>0</v>
      </c>
      <c r="L74" s="54"/>
      <c r="M74" s="54"/>
      <c r="N74" s="21">
        <f t="shared" si="20"/>
        <v>0</v>
      </c>
      <c r="O74" s="22">
        <f t="shared" si="21"/>
        <v>0</v>
      </c>
      <c r="P74" s="56"/>
      <c r="Q74" s="56"/>
      <c r="R74" s="112">
        <f t="shared" si="22"/>
        <v>0</v>
      </c>
      <c r="S74" s="112">
        <f t="shared" si="23"/>
        <v>0</v>
      </c>
      <c r="T74" s="112">
        <f t="shared" si="24"/>
        <v>0</v>
      </c>
      <c r="U74" s="112">
        <f t="shared" si="25"/>
        <v>0</v>
      </c>
      <c r="X74" s="2"/>
      <c r="Y74" s="2"/>
      <c r="Z74" s="2"/>
      <c r="AA74" s="2"/>
      <c r="AB74" s="2"/>
    </row>
    <row r="75" spans="1:28" ht="13.15" customHeight="1">
      <c r="A75" s="20">
        <f>A74+1</f>
        <v>3</v>
      </c>
      <c r="B75" s="53"/>
      <c r="C75" s="55"/>
      <c r="D75" s="53"/>
      <c r="E75" s="53"/>
      <c r="F75" s="53"/>
      <c r="G75" s="53"/>
      <c r="H75" s="53"/>
      <c r="I75" s="53"/>
      <c r="J75" s="53"/>
      <c r="K75" s="26">
        <f t="shared" si="19"/>
        <v>0</v>
      </c>
      <c r="L75" s="54"/>
      <c r="M75" s="54"/>
      <c r="N75" s="21">
        <f t="shared" si="20"/>
        <v>0</v>
      </c>
      <c r="O75" s="22">
        <f t="shared" si="21"/>
        <v>0</v>
      </c>
      <c r="P75" s="56"/>
      <c r="Q75" s="56"/>
      <c r="R75" s="112">
        <f t="shared" si="22"/>
        <v>0</v>
      </c>
      <c r="S75" s="112">
        <f t="shared" si="23"/>
        <v>0</v>
      </c>
      <c r="T75" s="112">
        <f t="shared" si="24"/>
        <v>0</v>
      </c>
      <c r="U75" s="112">
        <f t="shared" si="25"/>
        <v>0</v>
      </c>
      <c r="X75" s="2"/>
      <c r="Y75" s="2"/>
      <c r="Z75" s="2"/>
      <c r="AA75" s="2"/>
      <c r="AB75" s="2"/>
    </row>
    <row r="76" spans="1:28" ht="13.15" customHeight="1">
      <c r="A76" s="20">
        <f t="shared" ref="A76:A112" si="26">A75+1</f>
        <v>4</v>
      </c>
      <c r="B76" s="53"/>
      <c r="C76" s="55"/>
      <c r="D76" s="53"/>
      <c r="E76" s="53"/>
      <c r="F76" s="53"/>
      <c r="G76" s="53"/>
      <c r="H76" s="53"/>
      <c r="I76" s="53"/>
      <c r="J76" s="53"/>
      <c r="K76" s="26">
        <f t="shared" si="19"/>
        <v>0</v>
      </c>
      <c r="L76" s="54"/>
      <c r="M76" s="54"/>
      <c r="N76" s="21">
        <f t="shared" si="20"/>
        <v>0</v>
      </c>
      <c r="O76" s="22">
        <f t="shared" si="21"/>
        <v>0</v>
      </c>
      <c r="P76" s="56"/>
      <c r="Q76" s="56"/>
      <c r="R76" s="112">
        <f t="shared" si="22"/>
        <v>0</v>
      </c>
      <c r="S76" s="112">
        <f t="shared" si="23"/>
        <v>0</v>
      </c>
      <c r="T76" s="112">
        <f t="shared" si="24"/>
        <v>0</v>
      </c>
      <c r="U76" s="112">
        <f t="shared" si="25"/>
        <v>0</v>
      </c>
      <c r="X76" s="2"/>
      <c r="Y76" s="2"/>
      <c r="Z76" s="2"/>
      <c r="AA76" s="2"/>
      <c r="AB76" s="2"/>
    </row>
    <row r="77" spans="1:28" ht="13.15" customHeight="1">
      <c r="A77" s="20">
        <f t="shared" si="26"/>
        <v>5</v>
      </c>
      <c r="B77" s="53"/>
      <c r="C77" s="55"/>
      <c r="D77" s="53"/>
      <c r="E77" s="53"/>
      <c r="F77" s="53"/>
      <c r="G77" s="53"/>
      <c r="H77" s="53"/>
      <c r="I77" s="53"/>
      <c r="J77" s="53"/>
      <c r="K77" s="26">
        <f t="shared" si="19"/>
        <v>0</v>
      </c>
      <c r="L77" s="54"/>
      <c r="M77" s="54"/>
      <c r="N77" s="21">
        <f t="shared" si="20"/>
        <v>0</v>
      </c>
      <c r="O77" s="22">
        <f t="shared" si="21"/>
        <v>0</v>
      </c>
      <c r="P77" s="56"/>
      <c r="Q77" s="56"/>
      <c r="R77" s="112">
        <f t="shared" si="22"/>
        <v>0</v>
      </c>
      <c r="S77" s="112">
        <f t="shared" si="23"/>
        <v>0</v>
      </c>
      <c r="T77" s="112">
        <f t="shared" si="24"/>
        <v>0</v>
      </c>
      <c r="U77" s="112">
        <f t="shared" si="25"/>
        <v>0</v>
      </c>
      <c r="X77" s="2"/>
      <c r="Y77" s="2"/>
      <c r="Z77" s="2"/>
      <c r="AA77" s="2"/>
      <c r="AB77" s="2"/>
    </row>
    <row r="78" spans="1:28" ht="13.15" customHeight="1">
      <c r="A78" s="20">
        <f t="shared" si="26"/>
        <v>6</v>
      </c>
      <c r="B78" s="53"/>
      <c r="C78" s="55"/>
      <c r="D78" s="53"/>
      <c r="E78" s="53"/>
      <c r="F78" s="53"/>
      <c r="G78" s="53"/>
      <c r="H78" s="53"/>
      <c r="I78" s="53"/>
      <c r="J78" s="53"/>
      <c r="K78" s="26">
        <f t="shared" si="19"/>
        <v>0</v>
      </c>
      <c r="L78" s="54"/>
      <c r="M78" s="54"/>
      <c r="N78" s="21">
        <f t="shared" si="20"/>
        <v>0</v>
      </c>
      <c r="O78" s="22">
        <f t="shared" si="21"/>
        <v>0</v>
      </c>
      <c r="P78" s="56"/>
      <c r="Q78" s="56"/>
      <c r="R78" s="112">
        <f t="shared" si="22"/>
        <v>0</v>
      </c>
      <c r="S78" s="112">
        <f t="shared" si="23"/>
        <v>0</v>
      </c>
      <c r="T78" s="112">
        <f t="shared" si="24"/>
        <v>0</v>
      </c>
      <c r="U78" s="112">
        <f t="shared" si="25"/>
        <v>0</v>
      </c>
      <c r="X78" s="2"/>
      <c r="Y78" s="2"/>
      <c r="Z78" s="2"/>
      <c r="AA78" s="2"/>
      <c r="AB78" s="2"/>
    </row>
    <row r="79" spans="1:28" ht="13.15" customHeight="1">
      <c r="A79" s="20">
        <f t="shared" si="26"/>
        <v>7</v>
      </c>
      <c r="B79" s="53"/>
      <c r="C79" s="55"/>
      <c r="D79" s="53"/>
      <c r="E79" s="53"/>
      <c r="F79" s="53"/>
      <c r="G79" s="53"/>
      <c r="H79" s="53"/>
      <c r="I79" s="53"/>
      <c r="J79" s="53"/>
      <c r="K79" s="26">
        <f t="shared" si="19"/>
        <v>0</v>
      </c>
      <c r="L79" s="54"/>
      <c r="M79" s="54"/>
      <c r="N79" s="21">
        <f t="shared" si="20"/>
        <v>0</v>
      </c>
      <c r="O79" s="22">
        <f t="shared" si="21"/>
        <v>0</v>
      </c>
      <c r="P79" s="56"/>
      <c r="Q79" s="56"/>
      <c r="R79" s="112">
        <f t="shared" si="22"/>
        <v>0</v>
      </c>
      <c r="S79" s="112">
        <f t="shared" si="23"/>
        <v>0</v>
      </c>
      <c r="T79" s="112">
        <f t="shared" si="24"/>
        <v>0</v>
      </c>
      <c r="U79" s="112">
        <f t="shared" si="25"/>
        <v>0</v>
      </c>
      <c r="X79" s="2"/>
      <c r="Y79" s="2"/>
      <c r="Z79" s="2"/>
      <c r="AA79" s="2"/>
      <c r="AB79" s="2"/>
    </row>
    <row r="80" spans="1:28" ht="13.15" customHeight="1">
      <c r="A80" s="20">
        <f t="shared" si="26"/>
        <v>8</v>
      </c>
      <c r="B80" s="53"/>
      <c r="C80" s="55"/>
      <c r="D80" s="53"/>
      <c r="E80" s="53"/>
      <c r="F80" s="53"/>
      <c r="G80" s="53"/>
      <c r="H80" s="53"/>
      <c r="I80" s="53"/>
      <c r="J80" s="53"/>
      <c r="K80" s="26">
        <f t="shared" si="19"/>
        <v>0</v>
      </c>
      <c r="L80" s="54"/>
      <c r="M80" s="54"/>
      <c r="N80" s="21">
        <f t="shared" si="20"/>
        <v>0</v>
      </c>
      <c r="O80" s="22">
        <f t="shared" si="21"/>
        <v>0</v>
      </c>
      <c r="P80" s="56"/>
      <c r="Q80" s="56"/>
      <c r="R80" s="112">
        <f t="shared" si="22"/>
        <v>0</v>
      </c>
      <c r="S80" s="112">
        <f t="shared" si="23"/>
        <v>0</v>
      </c>
      <c r="T80" s="112">
        <f t="shared" si="24"/>
        <v>0</v>
      </c>
      <c r="U80" s="112">
        <f t="shared" si="25"/>
        <v>0</v>
      </c>
      <c r="X80" s="2"/>
      <c r="Y80" s="2"/>
      <c r="Z80" s="2"/>
      <c r="AA80" s="2"/>
      <c r="AB80" s="2"/>
    </row>
    <row r="81" spans="1:28" ht="13.15" customHeight="1">
      <c r="A81" s="20">
        <f t="shared" si="26"/>
        <v>9</v>
      </c>
      <c r="B81" s="53"/>
      <c r="C81" s="55"/>
      <c r="D81" s="53"/>
      <c r="E81" s="53"/>
      <c r="F81" s="53"/>
      <c r="G81" s="53"/>
      <c r="H81" s="53"/>
      <c r="I81" s="53"/>
      <c r="J81" s="53"/>
      <c r="K81" s="26">
        <f t="shared" si="19"/>
        <v>0</v>
      </c>
      <c r="L81" s="54"/>
      <c r="M81" s="54"/>
      <c r="N81" s="21">
        <f t="shared" si="20"/>
        <v>0</v>
      </c>
      <c r="O81" s="22">
        <f t="shared" si="21"/>
        <v>0</v>
      </c>
      <c r="P81" s="56"/>
      <c r="Q81" s="56"/>
      <c r="R81" s="112">
        <f t="shared" si="22"/>
        <v>0</v>
      </c>
      <c r="S81" s="112">
        <f t="shared" si="23"/>
        <v>0</v>
      </c>
      <c r="T81" s="112">
        <f t="shared" si="24"/>
        <v>0</v>
      </c>
      <c r="U81" s="112">
        <f t="shared" si="25"/>
        <v>0</v>
      </c>
      <c r="X81" s="2"/>
      <c r="Y81" s="2"/>
      <c r="Z81" s="2"/>
      <c r="AA81" s="2"/>
      <c r="AB81" s="2"/>
    </row>
    <row r="82" spans="1:28" ht="13.15" customHeight="1">
      <c r="A82" s="20">
        <f t="shared" si="26"/>
        <v>10</v>
      </c>
      <c r="B82" s="53"/>
      <c r="C82" s="55"/>
      <c r="D82" s="53"/>
      <c r="E82" s="53"/>
      <c r="F82" s="53"/>
      <c r="G82" s="53"/>
      <c r="H82" s="53"/>
      <c r="I82" s="53"/>
      <c r="J82" s="53"/>
      <c r="K82" s="26">
        <f t="shared" si="19"/>
        <v>0</v>
      </c>
      <c r="L82" s="54"/>
      <c r="M82" s="54"/>
      <c r="N82" s="21">
        <f t="shared" si="20"/>
        <v>0</v>
      </c>
      <c r="O82" s="22">
        <f t="shared" si="21"/>
        <v>0</v>
      </c>
      <c r="P82" s="56"/>
      <c r="Q82" s="56"/>
      <c r="R82" s="112">
        <f t="shared" si="22"/>
        <v>0</v>
      </c>
      <c r="S82" s="112">
        <f t="shared" si="23"/>
        <v>0</v>
      </c>
      <c r="T82" s="112">
        <f t="shared" si="24"/>
        <v>0</v>
      </c>
      <c r="U82" s="112">
        <f t="shared" si="25"/>
        <v>0</v>
      </c>
      <c r="X82" s="2"/>
      <c r="Y82" s="2"/>
      <c r="Z82" s="2"/>
      <c r="AA82" s="2"/>
      <c r="AB82" s="2"/>
    </row>
    <row r="83" spans="1:28" ht="13.15" customHeight="1">
      <c r="A83" s="20">
        <f t="shared" si="26"/>
        <v>11</v>
      </c>
      <c r="B83" s="53"/>
      <c r="C83" s="55"/>
      <c r="D83" s="53"/>
      <c r="E83" s="53"/>
      <c r="F83" s="53"/>
      <c r="G83" s="53"/>
      <c r="H83" s="53"/>
      <c r="I83" s="53"/>
      <c r="J83" s="53"/>
      <c r="K83" s="26">
        <f t="shared" si="19"/>
        <v>0</v>
      </c>
      <c r="L83" s="54"/>
      <c r="M83" s="54"/>
      <c r="N83" s="21">
        <f t="shared" si="20"/>
        <v>0</v>
      </c>
      <c r="O83" s="22">
        <f t="shared" si="21"/>
        <v>0</v>
      </c>
      <c r="P83" s="56"/>
      <c r="Q83" s="56"/>
      <c r="R83" s="112">
        <f t="shared" si="22"/>
        <v>0</v>
      </c>
      <c r="S83" s="112">
        <f t="shared" si="23"/>
        <v>0</v>
      </c>
      <c r="T83" s="112">
        <f t="shared" si="24"/>
        <v>0</v>
      </c>
      <c r="U83" s="112">
        <f t="shared" si="25"/>
        <v>0</v>
      </c>
      <c r="X83" s="2"/>
      <c r="Y83" s="2"/>
      <c r="Z83" s="2"/>
      <c r="AA83" s="2"/>
      <c r="AB83" s="2"/>
    </row>
    <row r="84" spans="1:28" ht="13.15" customHeight="1">
      <c r="A84" s="20">
        <f t="shared" si="26"/>
        <v>12</v>
      </c>
      <c r="B84" s="53"/>
      <c r="C84" s="55"/>
      <c r="D84" s="53"/>
      <c r="E84" s="53"/>
      <c r="F84" s="53"/>
      <c r="G84" s="53"/>
      <c r="H84" s="53"/>
      <c r="I84" s="53"/>
      <c r="J84" s="53"/>
      <c r="K84" s="26">
        <f t="shared" si="19"/>
        <v>0</v>
      </c>
      <c r="L84" s="54"/>
      <c r="M84" s="54"/>
      <c r="N84" s="21">
        <f t="shared" si="20"/>
        <v>0</v>
      </c>
      <c r="O84" s="22">
        <f t="shared" si="21"/>
        <v>0</v>
      </c>
      <c r="P84" s="56"/>
      <c r="Q84" s="56"/>
      <c r="R84" s="112">
        <f t="shared" si="22"/>
        <v>0</v>
      </c>
      <c r="S84" s="112">
        <f t="shared" si="23"/>
        <v>0</v>
      </c>
      <c r="T84" s="112">
        <f t="shared" si="24"/>
        <v>0</v>
      </c>
      <c r="U84" s="112">
        <f t="shared" si="25"/>
        <v>0</v>
      </c>
      <c r="X84" s="2"/>
      <c r="Y84" s="2"/>
      <c r="Z84" s="2"/>
      <c r="AA84" s="2"/>
      <c r="AB84" s="2"/>
    </row>
    <row r="85" spans="1:28" ht="13.15" customHeight="1">
      <c r="A85" s="20">
        <f t="shared" si="26"/>
        <v>13</v>
      </c>
      <c r="B85" s="53"/>
      <c r="C85" s="55"/>
      <c r="D85" s="53"/>
      <c r="E85" s="53"/>
      <c r="F85" s="53"/>
      <c r="G85" s="53"/>
      <c r="H85" s="53"/>
      <c r="I85" s="53"/>
      <c r="J85" s="53"/>
      <c r="K85" s="26">
        <f t="shared" si="19"/>
        <v>0</v>
      </c>
      <c r="L85" s="54"/>
      <c r="M85" s="54"/>
      <c r="N85" s="21">
        <f t="shared" si="20"/>
        <v>0</v>
      </c>
      <c r="O85" s="22">
        <f t="shared" si="21"/>
        <v>0</v>
      </c>
      <c r="P85" s="56"/>
      <c r="Q85" s="56"/>
      <c r="R85" s="112">
        <f t="shared" si="22"/>
        <v>0</v>
      </c>
      <c r="S85" s="112">
        <f t="shared" si="23"/>
        <v>0</v>
      </c>
      <c r="T85" s="112">
        <f t="shared" si="24"/>
        <v>0</v>
      </c>
      <c r="U85" s="112">
        <f t="shared" si="25"/>
        <v>0</v>
      </c>
      <c r="X85" s="2"/>
      <c r="Y85" s="2"/>
      <c r="Z85" s="2"/>
      <c r="AA85" s="2"/>
      <c r="AB85" s="2"/>
    </row>
    <row r="86" spans="1:28" ht="13.15" customHeight="1">
      <c r="A86" s="20">
        <f t="shared" si="26"/>
        <v>14</v>
      </c>
      <c r="B86" s="53"/>
      <c r="C86" s="55"/>
      <c r="D86" s="53"/>
      <c r="E86" s="53"/>
      <c r="F86" s="53"/>
      <c r="G86" s="53"/>
      <c r="H86" s="53"/>
      <c r="I86" s="53"/>
      <c r="J86" s="53"/>
      <c r="K86" s="26">
        <f t="shared" si="19"/>
        <v>0</v>
      </c>
      <c r="L86" s="54"/>
      <c r="M86" s="54"/>
      <c r="N86" s="21">
        <f t="shared" si="20"/>
        <v>0</v>
      </c>
      <c r="O86" s="22">
        <f t="shared" si="21"/>
        <v>0</v>
      </c>
      <c r="P86" s="56"/>
      <c r="Q86" s="56"/>
      <c r="R86" s="112">
        <f t="shared" si="22"/>
        <v>0</v>
      </c>
      <c r="S86" s="112">
        <f t="shared" si="23"/>
        <v>0</v>
      </c>
      <c r="T86" s="112">
        <f t="shared" si="24"/>
        <v>0</v>
      </c>
      <c r="U86" s="112">
        <f t="shared" si="25"/>
        <v>0</v>
      </c>
      <c r="X86" s="2"/>
      <c r="Y86" s="2"/>
      <c r="Z86" s="2"/>
      <c r="AA86" s="2"/>
      <c r="AB86" s="2"/>
    </row>
    <row r="87" spans="1:28" ht="13.15" customHeight="1">
      <c r="A87" s="20">
        <f t="shared" si="26"/>
        <v>15</v>
      </c>
      <c r="B87" s="53"/>
      <c r="C87" s="55"/>
      <c r="D87" s="53"/>
      <c r="E87" s="53"/>
      <c r="F87" s="53"/>
      <c r="G87" s="53"/>
      <c r="H87" s="53"/>
      <c r="I87" s="53"/>
      <c r="J87" s="53"/>
      <c r="K87" s="26">
        <f t="shared" si="19"/>
        <v>0</v>
      </c>
      <c r="L87" s="54"/>
      <c r="M87" s="54"/>
      <c r="N87" s="21">
        <f t="shared" si="20"/>
        <v>0</v>
      </c>
      <c r="O87" s="22">
        <f t="shared" si="21"/>
        <v>0</v>
      </c>
      <c r="P87" s="56"/>
      <c r="Q87" s="56"/>
      <c r="R87" s="112">
        <f t="shared" si="22"/>
        <v>0</v>
      </c>
      <c r="S87" s="112">
        <f t="shared" si="23"/>
        <v>0</v>
      </c>
      <c r="T87" s="112">
        <f t="shared" si="24"/>
        <v>0</v>
      </c>
      <c r="U87" s="112">
        <f t="shared" si="25"/>
        <v>0</v>
      </c>
      <c r="X87" s="2"/>
      <c r="Y87" s="2"/>
      <c r="Z87" s="2"/>
      <c r="AA87" s="2"/>
      <c r="AB87" s="2"/>
    </row>
    <row r="88" spans="1:28" ht="13.15" customHeight="1">
      <c r="A88" s="20">
        <f t="shared" si="26"/>
        <v>16</v>
      </c>
      <c r="B88" s="53"/>
      <c r="C88" s="55"/>
      <c r="D88" s="53"/>
      <c r="E88" s="53"/>
      <c r="F88" s="53"/>
      <c r="G88" s="53"/>
      <c r="H88" s="53"/>
      <c r="I88" s="53"/>
      <c r="J88" s="53"/>
      <c r="K88" s="26">
        <f t="shared" si="19"/>
        <v>0</v>
      </c>
      <c r="L88" s="54"/>
      <c r="M88" s="54"/>
      <c r="N88" s="21">
        <f t="shared" si="20"/>
        <v>0</v>
      </c>
      <c r="O88" s="22">
        <f t="shared" si="21"/>
        <v>0</v>
      </c>
      <c r="P88" s="56"/>
      <c r="Q88" s="56"/>
      <c r="R88" s="112">
        <f t="shared" si="22"/>
        <v>0</v>
      </c>
      <c r="S88" s="112">
        <f t="shared" si="23"/>
        <v>0</v>
      </c>
      <c r="T88" s="112">
        <f t="shared" si="24"/>
        <v>0</v>
      </c>
      <c r="U88" s="112">
        <f t="shared" si="25"/>
        <v>0</v>
      </c>
      <c r="X88" s="2"/>
      <c r="Y88" s="2"/>
      <c r="Z88" s="2"/>
      <c r="AA88" s="2"/>
      <c r="AB88" s="2"/>
    </row>
    <row r="89" spans="1:28" ht="13.15" customHeight="1">
      <c r="A89" s="20">
        <f t="shared" si="26"/>
        <v>17</v>
      </c>
      <c r="B89" s="53"/>
      <c r="C89" s="55"/>
      <c r="D89" s="53"/>
      <c r="E89" s="53"/>
      <c r="F89" s="53"/>
      <c r="G89" s="53"/>
      <c r="H89" s="53"/>
      <c r="I89" s="53"/>
      <c r="J89" s="53"/>
      <c r="K89" s="26">
        <f t="shared" si="19"/>
        <v>0</v>
      </c>
      <c r="L89" s="54"/>
      <c r="M89" s="54"/>
      <c r="N89" s="21">
        <f t="shared" si="20"/>
        <v>0</v>
      </c>
      <c r="O89" s="22">
        <f t="shared" si="21"/>
        <v>0</v>
      </c>
      <c r="P89" s="56"/>
      <c r="Q89" s="56"/>
      <c r="R89" s="112">
        <f t="shared" si="22"/>
        <v>0</v>
      </c>
      <c r="S89" s="112">
        <f t="shared" si="23"/>
        <v>0</v>
      </c>
      <c r="T89" s="112">
        <f t="shared" si="24"/>
        <v>0</v>
      </c>
      <c r="U89" s="112">
        <f t="shared" si="25"/>
        <v>0</v>
      </c>
      <c r="X89" s="2"/>
      <c r="Y89" s="2"/>
      <c r="Z89" s="2"/>
      <c r="AA89" s="2"/>
      <c r="AB89" s="2"/>
    </row>
    <row r="90" spans="1:28" ht="13.15" customHeight="1">
      <c r="A90" s="20">
        <f t="shared" si="26"/>
        <v>18</v>
      </c>
      <c r="B90" s="53"/>
      <c r="C90" s="55"/>
      <c r="D90" s="53"/>
      <c r="E90" s="53"/>
      <c r="F90" s="53"/>
      <c r="G90" s="53"/>
      <c r="H90" s="53"/>
      <c r="I90" s="53"/>
      <c r="J90" s="53"/>
      <c r="K90" s="26">
        <f t="shared" si="19"/>
        <v>0</v>
      </c>
      <c r="L90" s="54"/>
      <c r="M90" s="54"/>
      <c r="N90" s="21">
        <f t="shared" si="20"/>
        <v>0</v>
      </c>
      <c r="O90" s="22">
        <f t="shared" si="21"/>
        <v>0</v>
      </c>
      <c r="P90" s="56"/>
      <c r="Q90" s="56"/>
      <c r="R90" s="112">
        <f t="shared" si="22"/>
        <v>0</v>
      </c>
      <c r="S90" s="112">
        <f t="shared" si="23"/>
        <v>0</v>
      </c>
      <c r="T90" s="112">
        <f t="shared" si="24"/>
        <v>0</v>
      </c>
      <c r="U90" s="112">
        <f t="shared" si="25"/>
        <v>0</v>
      </c>
      <c r="X90" s="2"/>
      <c r="Y90" s="2"/>
      <c r="Z90" s="2"/>
      <c r="AA90" s="2"/>
      <c r="AB90" s="2"/>
    </row>
    <row r="91" spans="1:28" ht="13.15" customHeight="1">
      <c r="A91" s="20">
        <f t="shared" si="26"/>
        <v>19</v>
      </c>
      <c r="B91" s="53"/>
      <c r="C91" s="55"/>
      <c r="D91" s="53"/>
      <c r="E91" s="53"/>
      <c r="F91" s="53"/>
      <c r="G91" s="53"/>
      <c r="H91" s="53"/>
      <c r="I91" s="53"/>
      <c r="J91" s="53"/>
      <c r="K91" s="26">
        <f t="shared" si="19"/>
        <v>0</v>
      </c>
      <c r="L91" s="54"/>
      <c r="M91" s="54"/>
      <c r="N91" s="21">
        <f t="shared" si="20"/>
        <v>0</v>
      </c>
      <c r="O91" s="22">
        <f t="shared" si="21"/>
        <v>0</v>
      </c>
      <c r="P91" s="56"/>
      <c r="Q91" s="56"/>
      <c r="R91" s="112">
        <f t="shared" si="22"/>
        <v>0</v>
      </c>
      <c r="S91" s="112">
        <f t="shared" si="23"/>
        <v>0</v>
      </c>
      <c r="T91" s="112">
        <f t="shared" si="24"/>
        <v>0</v>
      </c>
      <c r="U91" s="112">
        <f t="shared" si="25"/>
        <v>0</v>
      </c>
      <c r="X91" s="2"/>
      <c r="Y91" s="2"/>
      <c r="Z91" s="2"/>
      <c r="AA91" s="2"/>
      <c r="AB91" s="2"/>
    </row>
    <row r="92" spans="1:28" ht="13.15" customHeight="1">
      <c r="A92" s="20">
        <f t="shared" si="26"/>
        <v>20</v>
      </c>
      <c r="B92" s="53"/>
      <c r="C92" s="55"/>
      <c r="D92" s="53"/>
      <c r="E92" s="53"/>
      <c r="F92" s="53"/>
      <c r="G92" s="53"/>
      <c r="H92" s="53"/>
      <c r="I92" s="53"/>
      <c r="J92" s="53"/>
      <c r="K92" s="26">
        <f t="shared" si="19"/>
        <v>0</v>
      </c>
      <c r="L92" s="54"/>
      <c r="M92" s="54"/>
      <c r="N92" s="21">
        <f t="shared" si="20"/>
        <v>0</v>
      </c>
      <c r="O92" s="22">
        <f t="shared" si="21"/>
        <v>0</v>
      </c>
      <c r="P92" s="56"/>
      <c r="Q92" s="56"/>
      <c r="R92" s="112">
        <f t="shared" si="22"/>
        <v>0</v>
      </c>
      <c r="S92" s="112">
        <f t="shared" si="23"/>
        <v>0</v>
      </c>
      <c r="T92" s="112">
        <f t="shared" si="24"/>
        <v>0</v>
      </c>
      <c r="U92" s="112">
        <f t="shared" si="25"/>
        <v>0</v>
      </c>
      <c r="X92" s="2"/>
      <c r="Y92" s="2"/>
      <c r="Z92" s="2"/>
      <c r="AA92" s="2"/>
      <c r="AB92" s="2"/>
    </row>
    <row r="93" spans="1:28" ht="13.15" customHeight="1">
      <c r="A93" s="20">
        <f t="shared" si="26"/>
        <v>21</v>
      </c>
      <c r="B93" s="53"/>
      <c r="C93" s="55"/>
      <c r="D93" s="53"/>
      <c r="E93" s="53"/>
      <c r="F93" s="53"/>
      <c r="G93" s="53"/>
      <c r="H93" s="53"/>
      <c r="I93" s="53"/>
      <c r="J93" s="53"/>
      <c r="K93" s="26">
        <f t="shared" si="19"/>
        <v>0</v>
      </c>
      <c r="L93" s="54"/>
      <c r="M93" s="54"/>
      <c r="N93" s="21">
        <f t="shared" si="20"/>
        <v>0</v>
      </c>
      <c r="O93" s="22">
        <f t="shared" si="21"/>
        <v>0</v>
      </c>
      <c r="P93" s="56"/>
      <c r="Q93" s="56"/>
      <c r="R93" s="112">
        <f t="shared" si="22"/>
        <v>0</v>
      </c>
      <c r="S93" s="112">
        <f t="shared" si="23"/>
        <v>0</v>
      </c>
      <c r="T93" s="112">
        <f t="shared" si="24"/>
        <v>0</v>
      </c>
      <c r="U93" s="112">
        <f t="shared" si="25"/>
        <v>0</v>
      </c>
      <c r="X93" s="2"/>
      <c r="Y93" s="2"/>
      <c r="Z93" s="2"/>
      <c r="AA93" s="2"/>
      <c r="AB93" s="2"/>
    </row>
    <row r="94" spans="1:28" ht="13.15" customHeight="1">
      <c r="A94" s="20">
        <f t="shared" si="26"/>
        <v>22</v>
      </c>
      <c r="B94" s="53"/>
      <c r="C94" s="55"/>
      <c r="D94" s="53"/>
      <c r="E94" s="53"/>
      <c r="F94" s="53"/>
      <c r="G94" s="53"/>
      <c r="H94" s="53"/>
      <c r="I94" s="53"/>
      <c r="J94" s="53"/>
      <c r="K94" s="26">
        <f t="shared" si="19"/>
        <v>0</v>
      </c>
      <c r="L94" s="54"/>
      <c r="M94" s="54"/>
      <c r="N94" s="21">
        <f t="shared" si="20"/>
        <v>0</v>
      </c>
      <c r="O94" s="22">
        <f t="shared" si="21"/>
        <v>0</v>
      </c>
      <c r="P94" s="56"/>
      <c r="Q94" s="56"/>
      <c r="R94" s="112">
        <f t="shared" si="22"/>
        <v>0</v>
      </c>
      <c r="S94" s="112">
        <f t="shared" si="23"/>
        <v>0</v>
      </c>
      <c r="T94" s="112">
        <f t="shared" si="24"/>
        <v>0</v>
      </c>
      <c r="U94" s="112">
        <f t="shared" si="25"/>
        <v>0</v>
      </c>
      <c r="X94" s="2"/>
      <c r="Y94" s="2"/>
      <c r="Z94" s="2"/>
      <c r="AA94" s="2"/>
      <c r="AB94" s="2"/>
    </row>
    <row r="95" spans="1:28" ht="13.15" customHeight="1">
      <c r="A95" s="20">
        <f t="shared" si="26"/>
        <v>23</v>
      </c>
      <c r="B95" s="53"/>
      <c r="C95" s="55"/>
      <c r="D95" s="53"/>
      <c r="E95" s="53"/>
      <c r="F95" s="53"/>
      <c r="G95" s="53"/>
      <c r="H95" s="53"/>
      <c r="I95" s="53"/>
      <c r="J95" s="53"/>
      <c r="K95" s="26">
        <f t="shared" si="19"/>
        <v>0</v>
      </c>
      <c r="L95" s="54"/>
      <c r="M95" s="54"/>
      <c r="N95" s="21">
        <f t="shared" si="20"/>
        <v>0</v>
      </c>
      <c r="O95" s="22">
        <f t="shared" si="21"/>
        <v>0</v>
      </c>
      <c r="P95" s="56"/>
      <c r="Q95" s="56"/>
      <c r="R95" s="112">
        <f t="shared" si="22"/>
        <v>0</v>
      </c>
      <c r="S95" s="112">
        <f t="shared" si="23"/>
        <v>0</v>
      </c>
      <c r="T95" s="112">
        <f t="shared" si="24"/>
        <v>0</v>
      </c>
      <c r="U95" s="112">
        <f t="shared" si="25"/>
        <v>0</v>
      </c>
      <c r="X95" s="2"/>
      <c r="Y95" s="2"/>
      <c r="Z95" s="2"/>
      <c r="AA95" s="2"/>
      <c r="AB95" s="2"/>
    </row>
    <row r="96" spans="1:28" ht="13.15" customHeight="1">
      <c r="A96" s="20">
        <f t="shared" si="26"/>
        <v>24</v>
      </c>
      <c r="B96" s="53"/>
      <c r="C96" s="55"/>
      <c r="D96" s="53"/>
      <c r="E96" s="53"/>
      <c r="F96" s="53"/>
      <c r="G96" s="53"/>
      <c r="H96" s="53"/>
      <c r="I96" s="53"/>
      <c r="J96" s="53"/>
      <c r="K96" s="26">
        <f t="shared" si="19"/>
        <v>0</v>
      </c>
      <c r="L96" s="54"/>
      <c r="M96" s="54"/>
      <c r="N96" s="21">
        <f t="shared" si="20"/>
        <v>0</v>
      </c>
      <c r="O96" s="22">
        <f t="shared" si="21"/>
        <v>0</v>
      </c>
      <c r="P96" s="56"/>
      <c r="Q96" s="56"/>
      <c r="R96" s="112">
        <f t="shared" si="22"/>
        <v>0</v>
      </c>
      <c r="S96" s="112">
        <f t="shared" si="23"/>
        <v>0</v>
      </c>
      <c r="T96" s="112">
        <f t="shared" si="24"/>
        <v>0</v>
      </c>
      <c r="U96" s="112">
        <f t="shared" si="25"/>
        <v>0</v>
      </c>
      <c r="X96" s="2"/>
      <c r="Y96" s="2"/>
      <c r="Z96" s="2"/>
      <c r="AA96" s="2"/>
      <c r="AB96" s="2"/>
    </row>
    <row r="97" spans="1:28" ht="13.15" customHeight="1">
      <c r="A97" s="20">
        <f t="shared" si="26"/>
        <v>25</v>
      </c>
      <c r="B97" s="53"/>
      <c r="C97" s="55"/>
      <c r="D97" s="53"/>
      <c r="E97" s="53"/>
      <c r="F97" s="53"/>
      <c r="G97" s="53"/>
      <c r="H97" s="53"/>
      <c r="I97" s="53"/>
      <c r="J97" s="53"/>
      <c r="K97" s="26">
        <f t="shared" si="19"/>
        <v>0</v>
      </c>
      <c r="L97" s="54"/>
      <c r="M97" s="54"/>
      <c r="N97" s="21">
        <f t="shared" si="20"/>
        <v>0</v>
      </c>
      <c r="O97" s="22">
        <f t="shared" si="21"/>
        <v>0</v>
      </c>
      <c r="P97" s="56"/>
      <c r="Q97" s="56"/>
      <c r="R97" s="112">
        <f t="shared" si="22"/>
        <v>0</v>
      </c>
      <c r="S97" s="112">
        <f t="shared" si="23"/>
        <v>0</v>
      </c>
      <c r="T97" s="112">
        <f t="shared" si="24"/>
        <v>0</v>
      </c>
      <c r="U97" s="112">
        <f t="shared" si="25"/>
        <v>0</v>
      </c>
      <c r="X97" s="2"/>
      <c r="Y97" s="2"/>
      <c r="Z97" s="2"/>
      <c r="AA97" s="2"/>
      <c r="AB97" s="2"/>
    </row>
    <row r="98" spans="1:28" ht="13.15" customHeight="1">
      <c r="A98" s="20">
        <f t="shared" si="26"/>
        <v>26</v>
      </c>
      <c r="B98" s="53"/>
      <c r="C98" s="55"/>
      <c r="D98" s="53"/>
      <c r="E98" s="53"/>
      <c r="F98" s="53"/>
      <c r="G98" s="53"/>
      <c r="H98" s="53"/>
      <c r="I98" s="53"/>
      <c r="J98" s="53"/>
      <c r="K98" s="26">
        <f t="shared" si="19"/>
        <v>0</v>
      </c>
      <c r="L98" s="54"/>
      <c r="M98" s="54"/>
      <c r="N98" s="21">
        <f t="shared" si="20"/>
        <v>0</v>
      </c>
      <c r="O98" s="22">
        <f t="shared" si="21"/>
        <v>0</v>
      </c>
      <c r="P98" s="56"/>
      <c r="Q98" s="56"/>
      <c r="R98" s="112">
        <f t="shared" si="22"/>
        <v>0</v>
      </c>
      <c r="S98" s="112">
        <f t="shared" si="23"/>
        <v>0</v>
      </c>
      <c r="T98" s="112">
        <f t="shared" si="24"/>
        <v>0</v>
      </c>
      <c r="U98" s="112">
        <f t="shared" si="25"/>
        <v>0</v>
      </c>
      <c r="X98" s="2"/>
      <c r="Y98" s="2"/>
      <c r="Z98" s="2"/>
      <c r="AA98" s="2"/>
      <c r="AB98" s="2"/>
    </row>
    <row r="99" spans="1:28" ht="13.15" customHeight="1">
      <c r="A99" s="20">
        <f t="shared" si="26"/>
        <v>27</v>
      </c>
      <c r="B99" s="53"/>
      <c r="C99" s="55"/>
      <c r="D99" s="53"/>
      <c r="E99" s="53"/>
      <c r="F99" s="53"/>
      <c r="G99" s="53"/>
      <c r="H99" s="53"/>
      <c r="I99" s="53"/>
      <c r="J99" s="53"/>
      <c r="K99" s="26">
        <f t="shared" si="19"/>
        <v>0</v>
      </c>
      <c r="L99" s="54"/>
      <c r="M99" s="54"/>
      <c r="N99" s="21">
        <f t="shared" si="20"/>
        <v>0</v>
      </c>
      <c r="O99" s="22">
        <f t="shared" si="21"/>
        <v>0</v>
      </c>
      <c r="P99" s="56"/>
      <c r="Q99" s="56"/>
      <c r="R99" s="112">
        <f t="shared" si="22"/>
        <v>0</v>
      </c>
      <c r="S99" s="112">
        <f t="shared" si="23"/>
        <v>0</v>
      </c>
      <c r="T99" s="112">
        <f t="shared" si="24"/>
        <v>0</v>
      </c>
      <c r="U99" s="112">
        <f t="shared" si="25"/>
        <v>0</v>
      </c>
      <c r="X99" s="2"/>
      <c r="Y99" s="2"/>
      <c r="Z99" s="2"/>
      <c r="AA99" s="2"/>
      <c r="AB99" s="2"/>
    </row>
    <row r="100" spans="1:28" ht="13.15" customHeight="1">
      <c r="A100" s="20">
        <f t="shared" si="26"/>
        <v>28</v>
      </c>
      <c r="B100" s="53"/>
      <c r="C100" s="55"/>
      <c r="D100" s="53"/>
      <c r="E100" s="53"/>
      <c r="F100" s="53"/>
      <c r="G100" s="53"/>
      <c r="H100" s="53"/>
      <c r="I100" s="53"/>
      <c r="J100" s="53"/>
      <c r="K100" s="26">
        <f t="shared" si="19"/>
        <v>0</v>
      </c>
      <c r="L100" s="54"/>
      <c r="M100" s="54"/>
      <c r="N100" s="21">
        <f t="shared" si="20"/>
        <v>0</v>
      </c>
      <c r="O100" s="22">
        <f t="shared" si="21"/>
        <v>0</v>
      </c>
      <c r="P100" s="56"/>
      <c r="Q100" s="56"/>
      <c r="R100" s="112">
        <f t="shared" si="22"/>
        <v>0</v>
      </c>
      <c r="S100" s="112">
        <f t="shared" si="23"/>
        <v>0</v>
      </c>
      <c r="T100" s="112">
        <f t="shared" si="24"/>
        <v>0</v>
      </c>
      <c r="U100" s="112">
        <f t="shared" si="25"/>
        <v>0</v>
      </c>
      <c r="X100" s="2"/>
      <c r="Y100" s="2"/>
      <c r="Z100" s="2"/>
      <c r="AA100" s="2"/>
      <c r="AB100" s="2"/>
    </row>
    <row r="101" spans="1:28" ht="13.15" customHeight="1">
      <c r="A101" s="20">
        <f t="shared" si="26"/>
        <v>29</v>
      </c>
      <c r="B101" s="53"/>
      <c r="C101" s="55"/>
      <c r="D101" s="53"/>
      <c r="E101" s="53"/>
      <c r="F101" s="53"/>
      <c r="G101" s="53"/>
      <c r="H101" s="53"/>
      <c r="I101" s="53"/>
      <c r="J101" s="53"/>
      <c r="K101" s="26">
        <f t="shared" si="19"/>
        <v>0</v>
      </c>
      <c r="L101" s="54"/>
      <c r="M101" s="54"/>
      <c r="N101" s="21">
        <f t="shared" si="20"/>
        <v>0</v>
      </c>
      <c r="O101" s="22">
        <f t="shared" si="21"/>
        <v>0</v>
      </c>
      <c r="P101" s="56"/>
      <c r="Q101" s="56"/>
      <c r="R101" s="112">
        <f t="shared" si="22"/>
        <v>0</v>
      </c>
      <c r="S101" s="112">
        <f t="shared" si="23"/>
        <v>0</v>
      </c>
      <c r="T101" s="112">
        <f t="shared" si="24"/>
        <v>0</v>
      </c>
      <c r="U101" s="112">
        <f t="shared" si="25"/>
        <v>0</v>
      </c>
      <c r="X101" s="2"/>
      <c r="Y101" s="2"/>
      <c r="Z101" s="2"/>
      <c r="AA101" s="2"/>
      <c r="AB101" s="2"/>
    </row>
    <row r="102" spans="1:28" ht="13.15" customHeight="1">
      <c r="A102" s="20">
        <f t="shared" si="26"/>
        <v>30</v>
      </c>
      <c r="B102" s="53"/>
      <c r="C102" s="55"/>
      <c r="D102" s="53"/>
      <c r="E102" s="53"/>
      <c r="F102" s="53"/>
      <c r="G102" s="53"/>
      <c r="H102" s="53"/>
      <c r="I102" s="53"/>
      <c r="J102" s="53"/>
      <c r="K102" s="26">
        <f t="shared" si="19"/>
        <v>0</v>
      </c>
      <c r="L102" s="54"/>
      <c r="M102" s="54"/>
      <c r="N102" s="21">
        <f t="shared" si="20"/>
        <v>0</v>
      </c>
      <c r="O102" s="22">
        <f t="shared" si="21"/>
        <v>0</v>
      </c>
      <c r="P102" s="56"/>
      <c r="Q102" s="56"/>
      <c r="R102" s="112">
        <f t="shared" si="22"/>
        <v>0</v>
      </c>
      <c r="S102" s="112">
        <f t="shared" si="23"/>
        <v>0</v>
      </c>
      <c r="T102" s="112">
        <f t="shared" si="24"/>
        <v>0</v>
      </c>
      <c r="U102" s="112">
        <f t="shared" si="25"/>
        <v>0</v>
      </c>
      <c r="X102" s="2"/>
      <c r="Y102" s="2"/>
      <c r="Z102" s="2"/>
      <c r="AA102" s="2"/>
      <c r="AB102" s="2"/>
    </row>
    <row r="103" spans="1:28" ht="13.15" customHeight="1">
      <c r="A103" s="20">
        <f t="shared" si="26"/>
        <v>31</v>
      </c>
      <c r="B103" s="53"/>
      <c r="C103" s="55"/>
      <c r="D103" s="53"/>
      <c r="E103" s="53"/>
      <c r="F103" s="53"/>
      <c r="G103" s="53"/>
      <c r="H103" s="53"/>
      <c r="I103" s="53"/>
      <c r="J103" s="53"/>
      <c r="K103" s="26">
        <f t="shared" si="19"/>
        <v>0</v>
      </c>
      <c r="L103" s="54"/>
      <c r="M103" s="54"/>
      <c r="N103" s="21">
        <f t="shared" si="20"/>
        <v>0</v>
      </c>
      <c r="O103" s="22">
        <f t="shared" si="21"/>
        <v>0</v>
      </c>
      <c r="P103" s="56"/>
      <c r="Q103" s="56"/>
      <c r="R103" s="112">
        <f t="shared" si="22"/>
        <v>0</v>
      </c>
      <c r="S103" s="112">
        <f t="shared" si="23"/>
        <v>0</v>
      </c>
      <c r="T103" s="112">
        <f t="shared" si="24"/>
        <v>0</v>
      </c>
      <c r="U103" s="112">
        <f t="shared" si="25"/>
        <v>0</v>
      </c>
      <c r="X103" s="2"/>
      <c r="Y103" s="2"/>
      <c r="Z103" s="2"/>
      <c r="AA103" s="2"/>
      <c r="AB103" s="2"/>
    </row>
    <row r="104" spans="1:28" ht="13.15" customHeight="1">
      <c r="A104" s="20">
        <f t="shared" si="26"/>
        <v>32</v>
      </c>
      <c r="B104" s="53"/>
      <c r="C104" s="55"/>
      <c r="D104" s="53"/>
      <c r="E104" s="53"/>
      <c r="F104" s="53"/>
      <c r="G104" s="53"/>
      <c r="H104" s="53"/>
      <c r="I104" s="53"/>
      <c r="J104" s="53"/>
      <c r="K104" s="26">
        <f t="shared" si="19"/>
        <v>0</v>
      </c>
      <c r="L104" s="54"/>
      <c r="M104" s="54"/>
      <c r="N104" s="21">
        <f t="shared" si="20"/>
        <v>0</v>
      </c>
      <c r="O104" s="22">
        <f t="shared" si="21"/>
        <v>0</v>
      </c>
      <c r="P104" s="56"/>
      <c r="Q104" s="56"/>
      <c r="R104" s="112">
        <f t="shared" si="22"/>
        <v>0</v>
      </c>
      <c r="S104" s="112">
        <f t="shared" si="23"/>
        <v>0</v>
      </c>
      <c r="T104" s="112">
        <f t="shared" si="24"/>
        <v>0</v>
      </c>
      <c r="U104" s="112">
        <f t="shared" si="25"/>
        <v>0</v>
      </c>
      <c r="X104" s="2"/>
      <c r="Y104" s="2"/>
      <c r="Z104" s="2"/>
      <c r="AA104" s="2"/>
      <c r="AB104" s="2"/>
    </row>
    <row r="105" spans="1:28" ht="13.15" customHeight="1">
      <c r="A105" s="20">
        <f t="shared" si="26"/>
        <v>33</v>
      </c>
      <c r="B105" s="53"/>
      <c r="C105" s="55"/>
      <c r="D105" s="53"/>
      <c r="E105" s="53"/>
      <c r="F105" s="53"/>
      <c r="G105" s="53"/>
      <c r="H105" s="53"/>
      <c r="I105" s="53"/>
      <c r="J105" s="53"/>
      <c r="K105" s="26">
        <f t="shared" si="19"/>
        <v>0</v>
      </c>
      <c r="L105" s="54"/>
      <c r="M105" s="54"/>
      <c r="N105" s="21">
        <f t="shared" si="20"/>
        <v>0</v>
      </c>
      <c r="O105" s="22">
        <f t="shared" si="21"/>
        <v>0</v>
      </c>
      <c r="P105" s="56"/>
      <c r="Q105" s="56"/>
      <c r="R105" s="112">
        <f t="shared" si="22"/>
        <v>0</v>
      </c>
      <c r="S105" s="112">
        <f t="shared" si="23"/>
        <v>0</v>
      </c>
      <c r="T105" s="112">
        <f t="shared" si="24"/>
        <v>0</v>
      </c>
      <c r="U105" s="112">
        <f t="shared" si="25"/>
        <v>0</v>
      </c>
      <c r="X105" s="2"/>
      <c r="Y105" s="2"/>
      <c r="Z105" s="2"/>
      <c r="AA105" s="2"/>
      <c r="AB105" s="2"/>
    </row>
    <row r="106" spans="1:28" ht="13.15" customHeight="1">
      <c r="A106" s="20">
        <f t="shared" si="26"/>
        <v>34</v>
      </c>
      <c r="B106" s="53"/>
      <c r="C106" s="55"/>
      <c r="D106" s="53"/>
      <c r="E106" s="53"/>
      <c r="F106" s="53"/>
      <c r="G106" s="53"/>
      <c r="H106" s="53"/>
      <c r="I106" s="53"/>
      <c r="J106" s="53"/>
      <c r="K106" s="26">
        <f t="shared" si="19"/>
        <v>0</v>
      </c>
      <c r="L106" s="54"/>
      <c r="M106" s="54"/>
      <c r="N106" s="21">
        <f t="shared" si="20"/>
        <v>0</v>
      </c>
      <c r="O106" s="22">
        <f t="shared" si="21"/>
        <v>0</v>
      </c>
      <c r="P106" s="56"/>
      <c r="Q106" s="56"/>
      <c r="R106" s="112">
        <f t="shared" si="22"/>
        <v>0</v>
      </c>
      <c r="S106" s="112">
        <f t="shared" si="23"/>
        <v>0</v>
      </c>
      <c r="T106" s="112">
        <f t="shared" si="24"/>
        <v>0</v>
      </c>
      <c r="U106" s="112">
        <f t="shared" si="25"/>
        <v>0</v>
      </c>
      <c r="X106" s="2"/>
      <c r="Y106" s="2"/>
      <c r="Z106" s="2"/>
      <c r="AA106" s="2"/>
      <c r="AB106" s="2"/>
    </row>
    <row r="107" spans="1:28" ht="13.15" customHeight="1">
      <c r="A107" s="20">
        <f t="shared" si="26"/>
        <v>35</v>
      </c>
      <c r="B107" s="53"/>
      <c r="C107" s="55"/>
      <c r="D107" s="53"/>
      <c r="E107" s="53"/>
      <c r="F107" s="53"/>
      <c r="G107" s="53"/>
      <c r="H107" s="53"/>
      <c r="I107" s="53"/>
      <c r="J107" s="53"/>
      <c r="K107" s="26">
        <f t="shared" si="19"/>
        <v>0</v>
      </c>
      <c r="L107" s="54"/>
      <c r="M107" s="54"/>
      <c r="N107" s="21">
        <f t="shared" si="20"/>
        <v>0</v>
      </c>
      <c r="O107" s="22">
        <f t="shared" si="21"/>
        <v>0</v>
      </c>
      <c r="P107" s="56"/>
      <c r="Q107" s="56"/>
      <c r="R107" s="112">
        <f t="shared" si="22"/>
        <v>0</v>
      </c>
      <c r="S107" s="112">
        <f t="shared" si="23"/>
        <v>0</v>
      </c>
      <c r="T107" s="112">
        <f t="shared" si="24"/>
        <v>0</v>
      </c>
      <c r="U107" s="112">
        <f t="shared" si="25"/>
        <v>0</v>
      </c>
      <c r="X107" s="2"/>
      <c r="Y107" s="2"/>
      <c r="Z107" s="2"/>
      <c r="AA107" s="2"/>
      <c r="AB107" s="2"/>
    </row>
    <row r="108" spans="1:28" ht="13.15" customHeight="1">
      <c r="A108" s="20">
        <f t="shared" si="26"/>
        <v>36</v>
      </c>
      <c r="B108" s="53"/>
      <c r="C108" s="55"/>
      <c r="D108" s="53"/>
      <c r="E108" s="53"/>
      <c r="F108" s="53"/>
      <c r="G108" s="53"/>
      <c r="H108" s="53"/>
      <c r="I108" s="53"/>
      <c r="J108" s="53"/>
      <c r="K108" s="26">
        <f t="shared" si="19"/>
        <v>0</v>
      </c>
      <c r="L108" s="54"/>
      <c r="M108" s="54"/>
      <c r="N108" s="21">
        <f t="shared" si="20"/>
        <v>0</v>
      </c>
      <c r="O108" s="22">
        <f t="shared" si="21"/>
        <v>0</v>
      </c>
      <c r="P108" s="56"/>
      <c r="Q108" s="56"/>
      <c r="R108" s="112">
        <f t="shared" si="22"/>
        <v>0</v>
      </c>
      <c r="S108" s="112">
        <f t="shared" si="23"/>
        <v>0</v>
      </c>
      <c r="T108" s="112">
        <f t="shared" si="24"/>
        <v>0</v>
      </c>
      <c r="U108" s="112">
        <f t="shared" si="25"/>
        <v>0</v>
      </c>
      <c r="X108" s="2"/>
      <c r="Y108" s="2"/>
      <c r="Z108" s="2"/>
      <c r="AA108" s="2"/>
      <c r="AB108" s="2"/>
    </row>
    <row r="109" spans="1:28" ht="13.15" customHeight="1">
      <c r="A109" s="20">
        <f t="shared" si="26"/>
        <v>37</v>
      </c>
      <c r="B109" s="53"/>
      <c r="C109" s="55"/>
      <c r="D109" s="53"/>
      <c r="E109" s="53"/>
      <c r="F109" s="53"/>
      <c r="G109" s="53"/>
      <c r="H109" s="53"/>
      <c r="I109" s="53"/>
      <c r="J109" s="53"/>
      <c r="K109" s="26">
        <f t="shared" si="19"/>
        <v>0</v>
      </c>
      <c r="L109" s="54"/>
      <c r="M109" s="54"/>
      <c r="N109" s="21">
        <f t="shared" si="20"/>
        <v>0</v>
      </c>
      <c r="O109" s="22">
        <f t="shared" si="21"/>
        <v>0</v>
      </c>
      <c r="P109" s="56"/>
      <c r="Q109" s="56"/>
      <c r="R109" s="112">
        <f t="shared" si="22"/>
        <v>0</v>
      </c>
      <c r="S109" s="112">
        <f t="shared" si="23"/>
        <v>0</v>
      </c>
      <c r="T109" s="112">
        <f t="shared" si="24"/>
        <v>0</v>
      </c>
      <c r="U109" s="112">
        <f t="shared" si="25"/>
        <v>0</v>
      </c>
      <c r="X109" s="2"/>
      <c r="Y109" s="2"/>
      <c r="Z109" s="2"/>
      <c r="AA109" s="2"/>
      <c r="AB109" s="2"/>
    </row>
    <row r="110" spans="1:28" ht="13.15" customHeight="1">
      <c r="A110" s="20">
        <f t="shared" si="26"/>
        <v>38</v>
      </c>
      <c r="B110" s="53"/>
      <c r="C110" s="55"/>
      <c r="D110" s="53"/>
      <c r="E110" s="53"/>
      <c r="F110" s="53"/>
      <c r="G110" s="53"/>
      <c r="H110" s="53"/>
      <c r="I110" s="53"/>
      <c r="J110" s="53"/>
      <c r="K110" s="26">
        <f t="shared" si="19"/>
        <v>0</v>
      </c>
      <c r="L110" s="54"/>
      <c r="M110" s="54"/>
      <c r="N110" s="21">
        <f t="shared" si="20"/>
        <v>0</v>
      </c>
      <c r="O110" s="22">
        <f t="shared" si="21"/>
        <v>0</v>
      </c>
      <c r="P110" s="56"/>
      <c r="Q110" s="56"/>
      <c r="R110" s="112">
        <f t="shared" si="22"/>
        <v>0</v>
      </c>
      <c r="S110" s="112">
        <f t="shared" si="23"/>
        <v>0</v>
      </c>
      <c r="T110" s="112">
        <f t="shared" si="24"/>
        <v>0</v>
      </c>
      <c r="U110" s="112">
        <f t="shared" si="25"/>
        <v>0</v>
      </c>
      <c r="X110" s="2"/>
      <c r="Y110" s="2"/>
      <c r="Z110" s="2"/>
      <c r="AA110" s="2"/>
      <c r="AB110" s="2"/>
    </row>
    <row r="111" spans="1:28" ht="13.15" customHeight="1">
      <c r="A111" s="20">
        <f t="shared" si="26"/>
        <v>39</v>
      </c>
      <c r="B111" s="53"/>
      <c r="C111" s="55"/>
      <c r="D111" s="53"/>
      <c r="E111" s="53"/>
      <c r="F111" s="53"/>
      <c r="G111" s="53"/>
      <c r="H111" s="53"/>
      <c r="I111" s="53"/>
      <c r="J111" s="53"/>
      <c r="K111" s="26">
        <f t="shared" si="19"/>
        <v>0</v>
      </c>
      <c r="L111" s="54"/>
      <c r="M111" s="54"/>
      <c r="N111" s="21">
        <f t="shared" si="20"/>
        <v>0</v>
      </c>
      <c r="O111" s="22">
        <f t="shared" si="21"/>
        <v>0</v>
      </c>
      <c r="P111" s="56"/>
      <c r="Q111" s="56"/>
      <c r="R111" s="112">
        <f t="shared" si="22"/>
        <v>0</v>
      </c>
      <c r="S111" s="112">
        <f t="shared" si="23"/>
        <v>0</v>
      </c>
      <c r="T111" s="112">
        <f t="shared" si="24"/>
        <v>0</v>
      </c>
      <c r="U111" s="112">
        <f t="shared" si="25"/>
        <v>0</v>
      </c>
      <c r="X111" s="2"/>
      <c r="Y111" s="2"/>
      <c r="Z111" s="2"/>
      <c r="AA111" s="2"/>
      <c r="AB111" s="2"/>
    </row>
    <row r="112" spans="1:28" ht="13.15" customHeight="1">
      <c r="A112" s="20">
        <f t="shared" si="26"/>
        <v>40</v>
      </c>
      <c r="B112" s="53"/>
      <c r="C112" s="55"/>
      <c r="D112" s="59"/>
      <c r="E112" s="59"/>
      <c r="F112" s="59"/>
      <c r="G112" s="59"/>
      <c r="H112" s="59"/>
      <c r="I112" s="59"/>
      <c r="J112" s="59"/>
      <c r="K112" s="66">
        <f t="shared" si="19"/>
        <v>0</v>
      </c>
      <c r="L112" s="60"/>
      <c r="M112" s="60"/>
      <c r="N112" s="61">
        <f t="shared" si="20"/>
        <v>0</v>
      </c>
      <c r="O112" s="57">
        <f t="shared" si="21"/>
        <v>0</v>
      </c>
      <c r="P112" s="58"/>
      <c r="Q112" s="58"/>
      <c r="R112" s="113">
        <f t="shared" si="22"/>
        <v>0</v>
      </c>
      <c r="S112" s="113">
        <f t="shared" si="23"/>
        <v>0</v>
      </c>
      <c r="T112" s="113">
        <f t="shared" si="24"/>
        <v>0</v>
      </c>
      <c r="U112" s="113">
        <f t="shared" si="25"/>
        <v>0</v>
      </c>
      <c r="X112" s="2"/>
      <c r="Y112" s="2"/>
      <c r="Z112" s="2"/>
      <c r="AA112" s="2"/>
      <c r="AB112" s="2"/>
    </row>
    <row r="113" spans="1:28" s="41" customFormat="1" ht="13.15" customHeight="1">
      <c r="A113" s="3"/>
      <c r="B113" s="3"/>
      <c r="C113" s="37" t="s">
        <v>66</v>
      </c>
      <c r="D113" s="62">
        <f t="shared" ref="D113:O113" si="27">SUM(D73:D112)</f>
        <v>0</v>
      </c>
      <c r="E113" s="62">
        <f t="shared" si="27"/>
        <v>0</v>
      </c>
      <c r="F113" s="62">
        <f t="shared" si="27"/>
        <v>0</v>
      </c>
      <c r="G113" s="62">
        <f t="shared" si="27"/>
        <v>0</v>
      </c>
      <c r="H113" s="62">
        <f t="shared" si="27"/>
        <v>0</v>
      </c>
      <c r="I113" s="62">
        <f t="shared" si="27"/>
        <v>0</v>
      </c>
      <c r="J113" s="62">
        <f t="shared" si="27"/>
        <v>0</v>
      </c>
      <c r="K113" s="62">
        <f t="shared" si="27"/>
        <v>0</v>
      </c>
      <c r="L113" s="62">
        <f t="shared" si="27"/>
        <v>0</v>
      </c>
      <c r="M113" s="62">
        <f t="shared" si="27"/>
        <v>0</v>
      </c>
      <c r="N113" s="62">
        <f t="shared" si="27"/>
        <v>0</v>
      </c>
      <c r="O113" s="62">
        <f t="shared" si="27"/>
        <v>0</v>
      </c>
      <c r="P113" s="63"/>
      <c r="Q113" s="64"/>
      <c r="R113" s="114">
        <f>SUM(R73:R112)</f>
        <v>0</v>
      </c>
      <c r="S113" s="114">
        <f>SUM(S73:S112)</f>
        <v>0</v>
      </c>
      <c r="T113" s="114">
        <f>SUM(T73:T112)</f>
        <v>0</v>
      </c>
      <c r="U113" s="114">
        <f>SUM(U73:U112)</f>
        <v>0</v>
      </c>
      <c r="V113" s="3"/>
      <c r="W113" s="3"/>
      <c r="X113" s="40"/>
      <c r="Y113" s="40"/>
      <c r="Z113" s="40"/>
      <c r="AA113" s="40"/>
      <c r="AB113" s="40"/>
    </row>
    <row r="114" spans="1:28">
      <c r="R114" s="115"/>
      <c r="S114" s="115"/>
      <c r="T114" s="115"/>
      <c r="U114" s="115"/>
      <c r="X114" s="2"/>
      <c r="Y114" s="2"/>
      <c r="Z114" s="2"/>
      <c r="AA114" s="2"/>
      <c r="AB114" s="2"/>
    </row>
    <row r="115" spans="1:28">
      <c r="C115" s="37" t="s">
        <v>67</v>
      </c>
      <c r="D115" s="62">
        <f>D113+D67+D20</f>
        <v>67</v>
      </c>
      <c r="E115" s="62">
        <f t="shared" ref="E115:O115" si="28">E113+E67+E20</f>
        <v>67</v>
      </c>
      <c r="F115" s="62">
        <f t="shared" si="28"/>
        <v>66</v>
      </c>
      <c r="G115" s="62">
        <f t="shared" si="28"/>
        <v>66</v>
      </c>
      <c r="H115" s="62">
        <f t="shared" si="28"/>
        <v>44</v>
      </c>
      <c r="I115" s="62">
        <f t="shared" si="28"/>
        <v>17</v>
      </c>
      <c r="J115" s="62">
        <f t="shared" si="28"/>
        <v>0</v>
      </c>
      <c r="K115" s="62">
        <f t="shared" si="28"/>
        <v>327</v>
      </c>
      <c r="L115" s="62">
        <f t="shared" si="28"/>
        <v>409</v>
      </c>
      <c r="M115" s="62">
        <f t="shared" si="28"/>
        <v>27</v>
      </c>
      <c r="N115" s="62">
        <f t="shared" si="28"/>
        <v>436</v>
      </c>
      <c r="O115" s="62">
        <f t="shared" si="28"/>
        <v>15973</v>
      </c>
      <c r="P115" s="63"/>
      <c r="Q115" s="64"/>
      <c r="R115" s="114">
        <f t="shared" ref="R115:U115" si="29">R113+R67+R20</f>
        <v>175538.41999999998</v>
      </c>
      <c r="S115" s="114">
        <f t="shared" si="29"/>
        <v>16500.61148</v>
      </c>
      <c r="T115" s="114">
        <f t="shared" si="29"/>
        <v>19274.054079999998</v>
      </c>
      <c r="U115" s="114">
        <f t="shared" si="29"/>
        <v>211313.08556000001</v>
      </c>
      <c r="X115" s="2"/>
      <c r="Y115" s="2"/>
      <c r="Z115" s="2"/>
      <c r="AA115" s="2"/>
      <c r="AB115" s="2"/>
    </row>
    <row r="116" spans="1:28">
      <c r="R116" s="25"/>
      <c r="S116" s="25"/>
      <c r="T116" s="25"/>
      <c r="U116" s="25"/>
      <c r="X116" s="2"/>
      <c r="Y116" s="2"/>
      <c r="Z116" s="2"/>
      <c r="AA116" s="2"/>
      <c r="AB116" s="2"/>
    </row>
    <row r="117" spans="1:28">
      <c r="R117" s="25"/>
      <c r="S117" s="25"/>
      <c r="T117" s="25"/>
      <c r="U117" s="25"/>
      <c r="X117" s="2"/>
      <c r="Y117" s="2"/>
      <c r="Z117" s="2"/>
      <c r="AA117" s="2"/>
      <c r="AB117" s="2"/>
    </row>
    <row r="118" spans="1:28">
      <c r="R118" s="25"/>
      <c r="S118" s="25"/>
      <c r="T118" s="25"/>
      <c r="U118" s="25"/>
      <c r="X118" s="2"/>
      <c r="Y118" s="2"/>
      <c r="Z118" s="2"/>
      <c r="AA118" s="2"/>
      <c r="AB118" s="2"/>
    </row>
    <row r="119" spans="1:28">
      <c r="R119" s="25"/>
      <c r="S119" s="25"/>
      <c r="T119" s="25"/>
      <c r="U119" s="25"/>
      <c r="X119" s="2"/>
      <c r="Y119" s="2"/>
      <c r="Z119" s="2"/>
      <c r="AA119" s="2"/>
      <c r="AB119" s="2"/>
    </row>
    <row r="120" spans="1:28">
      <c r="R120" s="25"/>
      <c r="S120" s="25"/>
      <c r="T120" s="25"/>
      <c r="U120" s="25"/>
      <c r="X120" s="2"/>
      <c r="Y120" s="2"/>
      <c r="Z120" s="2"/>
      <c r="AA120" s="2"/>
      <c r="AB120" s="2"/>
    </row>
    <row r="121" spans="1:28">
      <c r="R121" s="25"/>
      <c r="S121" s="25"/>
      <c r="T121" s="25"/>
      <c r="U121" s="25"/>
      <c r="X121" s="2"/>
      <c r="Y121" s="2"/>
      <c r="Z121" s="2"/>
      <c r="AA121" s="2"/>
      <c r="AB121" s="2"/>
    </row>
    <row r="122" spans="1:28">
      <c r="R122" s="25"/>
      <c r="S122" s="25"/>
      <c r="T122" s="25"/>
      <c r="U122" s="25"/>
      <c r="X122" s="2"/>
      <c r="Y122" s="2"/>
      <c r="Z122" s="2"/>
      <c r="AA122" s="2"/>
      <c r="AB122" s="2"/>
    </row>
    <row r="123" spans="1:28">
      <c r="R123" s="25"/>
      <c r="S123" s="25"/>
      <c r="T123" s="25"/>
      <c r="U123" s="25"/>
      <c r="X123" s="2"/>
      <c r="Y123" s="2"/>
      <c r="Z123" s="2"/>
      <c r="AA123" s="2"/>
      <c r="AB123" s="2"/>
    </row>
    <row r="124" spans="1:28">
      <c r="R124" s="25"/>
      <c r="S124" s="25"/>
      <c r="T124" s="25"/>
      <c r="U124" s="25"/>
      <c r="X124" s="2"/>
      <c r="Y124" s="2"/>
      <c r="Z124" s="2"/>
      <c r="AA124" s="2"/>
      <c r="AB124" s="2"/>
    </row>
    <row r="125" spans="1:28">
      <c r="R125" s="25"/>
      <c r="S125" s="25"/>
      <c r="T125" s="25"/>
      <c r="U125" s="25"/>
      <c r="X125" s="2"/>
      <c r="Y125" s="2"/>
      <c r="Z125" s="2"/>
      <c r="AA125" s="2"/>
      <c r="AB125" s="2"/>
    </row>
    <row r="126" spans="1:28">
      <c r="R126" s="25"/>
      <c r="S126" s="25"/>
      <c r="T126" s="25"/>
      <c r="U126" s="25"/>
      <c r="X126" s="2"/>
      <c r="Y126" s="2"/>
      <c r="Z126" s="2"/>
      <c r="AA126" s="2"/>
      <c r="AB126" s="2"/>
    </row>
    <row r="127" spans="1:28">
      <c r="R127" s="25"/>
      <c r="S127" s="25"/>
      <c r="T127" s="25"/>
      <c r="U127" s="25"/>
      <c r="X127" s="2"/>
      <c r="Y127" s="2"/>
      <c r="Z127" s="2"/>
      <c r="AA127" s="2"/>
      <c r="AB127" s="2"/>
    </row>
    <row r="128" spans="1:28">
      <c r="R128" s="25"/>
      <c r="S128" s="25"/>
      <c r="T128" s="25"/>
      <c r="U128" s="25"/>
      <c r="X128" s="2"/>
      <c r="Y128" s="2"/>
      <c r="Z128" s="2"/>
      <c r="AA128" s="2"/>
      <c r="AB128" s="2"/>
    </row>
    <row r="129" spans="18:28">
      <c r="R129" s="25"/>
      <c r="S129" s="25"/>
      <c r="T129" s="25"/>
      <c r="U129" s="25"/>
      <c r="X129" s="2"/>
      <c r="Y129" s="2"/>
      <c r="Z129" s="2"/>
      <c r="AA129" s="2"/>
      <c r="AB129" s="2"/>
    </row>
    <row r="130" spans="18:28">
      <c r="R130" s="25"/>
      <c r="S130" s="25"/>
      <c r="T130" s="25"/>
      <c r="U130" s="25"/>
      <c r="X130" s="2"/>
      <c r="Y130" s="2"/>
      <c r="Z130" s="2"/>
      <c r="AA130" s="2"/>
      <c r="AB130" s="2"/>
    </row>
    <row r="131" spans="18:28">
      <c r="R131" s="25"/>
      <c r="S131" s="25"/>
      <c r="T131" s="25"/>
      <c r="U131" s="25"/>
      <c r="X131" s="2"/>
      <c r="Y131" s="2"/>
      <c r="Z131" s="2"/>
      <c r="AA131" s="2"/>
      <c r="AB131" s="2"/>
    </row>
    <row r="132" spans="18:28">
      <c r="R132" s="25"/>
      <c r="S132" s="25"/>
      <c r="T132" s="25"/>
      <c r="U132" s="25"/>
      <c r="X132" s="2"/>
      <c r="Y132" s="2"/>
      <c r="Z132" s="2"/>
      <c r="AA132" s="2"/>
      <c r="AB132" s="2"/>
    </row>
    <row r="133" spans="18:28">
      <c r="R133" s="25"/>
      <c r="S133" s="25"/>
      <c r="T133" s="25"/>
      <c r="U133" s="25"/>
      <c r="X133" s="2"/>
      <c r="Y133" s="2"/>
      <c r="Z133" s="2"/>
      <c r="AA133" s="2"/>
      <c r="AB133" s="2"/>
    </row>
    <row r="134" spans="18:28">
      <c r="R134" s="25"/>
      <c r="S134" s="25"/>
      <c r="T134" s="25"/>
      <c r="U134" s="25"/>
      <c r="X134" s="2"/>
      <c r="Y134" s="2"/>
      <c r="Z134" s="2"/>
      <c r="AA134" s="2"/>
      <c r="AB134" s="2"/>
    </row>
    <row r="135" spans="18:28">
      <c r="R135" s="25"/>
      <c r="S135" s="25"/>
      <c r="T135" s="25"/>
      <c r="U135" s="25"/>
      <c r="X135" s="2"/>
      <c r="Y135" s="2"/>
      <c r="Z135" s="2"/>
      <c r="AA135" s="2"/>
      <c r="AB135" s="2"/>
    </row>
    <row r="136" spans="18:28">
      <c r="R136" s="25"/>
      <c r="S136" s="25"/>
      <c r="T136" s="25"/>
      <c r="U136" s="25"/>
      <c r="X136" s="2"/>
      <c r="Y136" s="2"/>
      <c r="Z136" s="2"/>
      <c r="AA136" s="2"/>
      <c r="AB136" s="2"/>
    </row>
    <row r="137" spans="18:28">
      <c r="R137" s="25"/>
      <c r="S137" s="25"/>
      <c r="T137" s="25"/>
      <c r="U137" s="25"/>
      <c r="X137" s="2"/>
      <c r="Y137" s="2"/>
      <c r="Z137" s="2"/>
      <c r="AA137" s="2"/>
      <c r="AB137" s="2"/>
    </row>
    <row r="138" spans="18:28">
      <c r="R138" s="25"/>
      <c r="S138" s="25"/>
      <c r="T138" s="25"/>
      <c r="U138" s="25"/>
      <c r="X138" s="2"/>
      <c r="Y138" s="2"/>
      <c r="Z138" s="2"/>
      <c r="AA138" s="2"/>
      <c r="AB138" s="2"/>
    </row>
    <row r="139" spans="18:28">
      <c r="R139" s="25"/>
      <c r="S139" s="25"/>
      <c r="T139" s="25"/>
      <c r="U139" s="25"/>
      <c r="X139" s="2"/>
      <c r="Y139" s="2"/>
      <c r="Z139" s="2"/>
      <c r="AA139" s="2"/>
      <c r="AB139" s="2"/>
    </row>
    <row r="140" spans="18:28">
      <c r="R140" s="25"/>
      <c r="S140" s="25"/>
      <c r="T140" s="25"/>
      <c r="U140" s="25"/>
      <c r="X140" s="2"/>
      <c r="Y140" s="2"/>
      <c r="Z140" s="2"/>
      <c r="AA140" s="2"/>
      <c r="AB140" s="2"/>
    </row>
    <row r="141" spans="18:28">
      <c r="R141" s="25"/>
      <c r="S141" s="25"/>
      <c r="T141" s="25"/>
      <c r="U141" s="25"/>
      <c r="X141" s="2"/>
      <c r="Y141" s="2"/>
      <c r="Z141" s="2"/>
      <c r="AA141" s="2"/>
      <c r="AB141" s="2"/>
    </row>
    <row r="142" spans="18:28">
      <c r="X142" s="2"/>
      <c r="Y142" s="2"/>
      <c r="Z142" s="2"/>
      <c r="AA142" s="2"/>
      <c r="AB142" s="2"/>
    </row>
    <row r="143" spans="18:28">
      <c r="X143" s="2"/>
      <c r="Y143" s="2"/>
      <c r="Z143" s="2"/>
      <c r="AA143" s="2"/>
      <c r="AB143" s="2"/>
    </row>
    <row r="144" spans="18:28">
      <c r="X144" s="2"/>
      <c r="Y144" s="2"/>
      <c r="Z144" s="2"/>
      <c r="AA144" s="2"/>
      <c r="AB144" s="2"/>
    </row>
    <row r="145" spans="24:28">
      <c r="X145" s="2"/>
      <c r="Y145" s="2"/>
      <c r="Z145" s="2"/>
      <c r="AA145" s="2"/>
      <c r="AB145" s="2"/>
    </row>
    <row r="146" spans="24:28">
      <c r="X146" s="2"/>
      <c r="Y146" s="2"/>
      <c r="Z146" s="2"/>
      <c r="AA146" s="2"/>
      <c r="AB146" s="2"/>
    </row>
    <row r="147" spans="24:28">
      <c r="X147" s="2"/>
      <c r="Y147" s="2"/>
      <c r="Z147" s="2"/>
      <c r="AA147" s="2"/>
      <c r="AB147" s="2"/>
    </row>
    <row r="148" spans="24:28">
      <c r="X148" s="2"/>
      <c r="Y148" s="2"/>
      <c r="Z148" s="2"/>
      <c r="AA148" s="2"/>
      <c r="AB148" s="2"/>
    </row>
    <row r="149" spans="24:28">
      <c r="X149" s="2"/>
      <c r="Y149" s="2"/>
      <c r="Z149" s="2"/>
      <c r="AA149" s="2"/>
      <c r="AB149" s="2"/>
    </row>
    <row r="150" spans="24:28">
      <c r="X150" s="2"/>
      <c r="Y150" s="2"/>
      <c r="Z150" s="2"/>
      <c r="AA150" s="2"/>
      <c r="AB150" s="2"/>
    </row>
    <row r="151" spans="24:28">
      <c r="X151" s="2"/>
      <c r="Y151" s="2"/>
      <c r="Z151" s="2"/>
      <c r="AA151" s="2"/>
      <c r="AB151" s="2"/>
    </row>
    <row r="152" spans="24:28">
      <c r="X152" s="2"/>
      <c r="Y152" s="2"/>
      <c r="Z152" s="2"/>
      <c r="AA152" s="2"/>
      <c r="AB152" s="2"/>
    </row>
    <row r="153" spans="24:28">
      <c r="X153" s="2"/>
      <c r="Y153" s="2"/>
      <c r="Z153" s="2"/>
      <c r="AA153" s="2"/>
      <c r="AB153" s="2"/>
    </row>
    <row r="154" spans="24:28">
      <c r="X154" s="2"/>
      <c r="Y154" s="2"/>
      <c r="Z154" s="2"/>
      <c r="AA154" s="2"/>
      <c r="AB154" s="2"/>
    </row>
    <row r="155" spans="24:28">
      <c r="X155" s="2"/>
      <c r="Y155" s="2"/>
      <c r="Z155" s="2"/>
      <c r="AA155" s="2"/>
      <c r="AB155" s="2"/>
    </row>
    <row r="156" spans="24:28">
      <c r="X156" s="2"/>
      <c r="Y156" s="2"/>
      <c r="Z156" s="2"/>
      <c r="AA156" s="2"/>
      <c r="AB156" s="2"/>
    </row>
    <row r="157" spans="24:28">
      <c r="X157" s="2"/>
      <c r="Y157" s="2"/>
      <c r="Z157" s="2"/>
      <c r="AA157" s="2"/>
      <c r="AB157" s="2"/>
    </row>
    <row r="158" spans="24:28">
      <c r="X158" s="2"/>
      <c r="Y158" s="2"/>
      <c r="Z158" s="2"/>
      <c r="AA158" s="2"/>
      <c r="AB158" s="2"/>
    </row>
    <row r="159" spans="24:28">
      <c r="X159" s="2"/>
      <c r="Y159" s="2"/>
      <c r="Z159" s="2"/>
      <c r="AA159" s="2"/>
      <c r="AB159" s="2"/>
    </row>
    <row r="160" spans="24:28">
      <c r="X160" s="2"/>
      <c r="Y160" s="2"/>
      <c r="Z160" s="2"/>
      <c r="AA160" s="2"/>
      <c r="AB160" s="2"/>
    </row>
    <row r="161" spans="24:28">
      <c r="X161" s="2"/>
      <c r="Y161" s="2"/>
      <c r="Z161" s="2"/>
      <c r="AA161" s="2"/>
      <c r="AB161" s="2"/>
    </row>
    <row r="162" spans="24:28">
      <c r="X162" s="2"/>
      <c r="Y162" s="2"/>
      <c r="Z162" s="2"/>
      <c r="AA162" s="2"/>
      <c r="AB162" s="2"/>
    </row>
    <row r="163" spans="24:28">
      <c r="X163" s="2"/>
      <c r="Y163" s="2"/>
      <c r="Z163" s="2"/>
      <c r="AA163" s="2"/>
      <c r="AB163" s="2"/>
    </row>
    <row r="164" spans="24:28">
      <c r="X164" s="2"/>
      <c r="Y164" s="2"/>
      <c r="Z164" s="2"/>
      <c r="AA164" s="2"/>
      <c r="AB164" s="2"/>
    </row>
    <row r="165" spans="24:28">
      <c r="X165" s="2"/>
      <c r="Y165" s="2"/>
      <c r="Z165" s="2"/>
      <c r="AA165" s="2"/>
      <c r="AB165" s="2"/>
    </row>
    <row r="166" spans="24:28">
      <c r="X166" s="2"/>
      <c r="Y166" s="2"/>
      <c r="Z166" s="2"/>
      <c r="AA166" s="2"/>
      <c r="AB166" s="2"/>
    </row>
    <row r="167" spans="24:28">
      <c r="X167" s="2"/>
      <c r="Y167" s="2"/>
      <c r="Z167" s="2"/>
      <c r="AA167" s="2"/>
      <c r="AB167" s="2"/>
    </row>
    <row r="168" spans="24:28">
      <c r="X168" s="2"/>
      <c r="Y168" s="2"/>
      <c r="Z168" s="2"/>
      <c r="AA168" s="2"/>
      <c r="AB168" s="2"/>
    </row>
    <row r="169" spans="24:28">
      <c r="X169" s="2"/>
      <c r="Y169" s="2"/>
      <c r="Z169" s="2"/>
      <c r="AA169" s="2"/>
      <c r="AB169" s="2"/>
    </row>
    <row r="170" spans="24:28">
      <c r="X170" s="2"/>
      <c r="Y170" s="2"/>
      <c r="Z170" s="2"/>
      <c r="AA170" s="2"/>
      <c r="AB170" s="2"/>
    </row>
    <row r="171" spans="24:28">
      <c r="X171" s="2"/>
      <c r="Y171" s="2"/>
      <c r="Z171" s="2"/>
      <c r="AA171" s="2"/>
      <c r="AB171" s="2"/>
    </row>
    <row r="172" spans="24:28">
      <c r="X172" s="2"/>
      <c r="Y172" s="2"/>
      <c r="Z172" s="2"/>
      <c r="AA172" s="2"/>
      <c r="AB172" s="2"/>
    </row>
    <row r="173" spans="24:28">
      <c r="X173" s="2"/>
      <c r="Y173" s="2"/>
      <c r="Z173" s="2"/>
      <c r="AA173" s="2"/>
      <c r="AB173" s="2"/>
    </row>
    <row r="174" spans="24:28">
      <c r="X174" s="2"/>
      <c r="Y174" s="2"/>
      <c r="Z174" s="2"/>
      <c r="AA174" s="2"/>
      <c r="AB174" s="2"/>
    </row>
    <row r="175" spans="24:28">
      <c r="X175" s="2"/>
      <c r="Y175" s="2"/>
      <c r="Z175" s="2"/>
      <c r="AA175" s="2"/>
      <c r="AB175" s="2"/>
    </row>
    <row r="176" spans="24:28">
      <c r="X176" s="2"/>
      <c r="Y176" s="2"/>
      <c r="Z176" s="2"/>
      <c r="AA176" s="2"/>
      <c r="AB176" s="2"/>
    </row>
    <row r="177" spans="24:28">
      <c r="X177" s="2"/>
      <c r="Y177" s="2"/>
      <c r="Z177" s="2"/>
      <c r="AA177" s="2"/>
      <c r="AB177" s="2"/>
    </row>
    <row r="178" spans="24:28">
      <c r="X178" s="2"/>
      <c r="Y178" s="2"/>
      <c r="Z178" s="2"/>
      <c r="AA178" s="2"/>
      <c r="AB178" s="2"/>
    </row>
    <row r="179" spans="24:28">
      <c r="X179" s="2"/>
      <c r="Y179" s="2"/>
      <c r="Z179" s="2"/>
      <c r="AA179" s="2"/>
      <c r="AB179" s="2"/>
    </row>
    <row r="180" spans="24:28">
      <c r="X180" s="2"/>
      <c r="Y180" s="2"/>
      <c r="Z180" s="2"/>
      <c r="AA180" s="2"/>
      <c r="AB180" s="2"/>
    </row>
    <row r="181" spans="24:28">
      <c r="X181" s="2"/>
      <c r="Y181" s="2"/>
      <c r="Z181" s="2"/>
      <c r="AA181" s="2"/>
      <c r="AB181" s="2"/>
    </row>
    <row r="182" spans="24:28">
      <c r="X182" s="2"/>
      <c r="Y182" s="2"/>
      <c r="Z182" s="2"/>
      <c r="AA182" s="2"/>
      <c r="AB182" s="2"/>
    </row>
    <row r="183" spans="24:28">
      <c r="X183" s="2"/>
      <c r="Y183" s="2"/>
      <c r="Z183" s="2"/>
      <c r="AA183" s="2"/>
      <c r="AB183" s="2"/>
    </row>
    <row r="184" spans="24:28">
      <c r="X184" s="2"/>
      <c r="Y184" s="2"/>
      <c r="Z184" s="2"/>
      <c r="AA184" s="2"/>
      <c r="AB184" s="2"/>
    </row>
    <row r="185" spans="24:28">
      <c r="X185" s="2"/>
      <c r="Y185" s="2"/>
      <c r="Z185" s="2"/>
      <c r="AA185" s="2"/>
      <c r="AB185" s="2"/>
    </row>
    <row r="186" spans="24:28">
      <c r="X186" s="2"/>
      <c r="Y186" s="2"/>
      <c r="Z186" s="2"/>
      <c r="AA186" s="2"/>
      <c r="AB186" s="2"/>
    </row>
    <row r="187" spans="24:28">
      <c r="X187" s="2"/>
      <c r="Y187" s="2"/>
      <c r="Z187" s="2"/>
      <c r="AA187" s="2"/>
      <c r="AB187" s="2"/>
    </row>
    <row r="188" spans="24:28">
      <c r="X188" s="2"/>
      <c r="Y188" s="2"/>
      <c r="Z188" s="2"/>
      <c r="AA188" s="2"/>
      <c r="AB188" s="2"/>
    </row>
    <row r="189" spans="24:28">
      <c r="X189" s="2"/>
      <c r="Y189" s="2"/>
      <c r="Z189" s="2"/>
      <c r="AA189" s="2"/>
      <c r="AB189" s="2"/>
    </row>
    <row r="190" spans="24:28">
      <c r="X190" s="2"/>
      <c r="Y190" s="2"/>
      <c r="Z190" s="2"/>
      <c r="AA190" s="2"/>
      <c r="AB190" s="2"/>
    </row>
    <row r="191" spans="24:28">
      <c r="X191" s="2"/>
      <c r="Y191" s="2"/>
      <c r="Z191" s="2"/>
      <c r="AA191" s="2"/>
      <c r="AB191" s="2"/>
    </row>
    <row r="192" spans="24:28">
      <c r="X192" s="2"/>
      <c r="Y192" s="2"/>
      <c r="Z192" s="2"/>
      <c r="AA192" s="2"/>
      <c r="AB192" s="2"/>
    </row>
    <row r="193" spans="24:28">
      <c r="X193" s="2"/>
      <c r="Y193" s="2"/>
      <c r="Z193" s="2"/>
      <c r="AA193" s="2"/>
      <c r="AB193" s="2"/>
    </row>
    <row r="194" spans="24:28">
      <c r="X194" s="2"/>
      <c r="Y194" s="2"/>
      <c r="Z194" s="2"/>
      <c r="AA194" s="2"/>
      <c r="AB194" s="2"/>
    </row>
    <row r="195" spans="24:28">
      <c r="X195" s="2"/>
      <c r="Y195" s="2"/>
      <c r="Z195" s="2"/>
      <c r="AA195" s="2"/>
      <c r="AB195" s="2"/>
    </row>
    <row r="196" spans="24:28">
      <c r="X196" s="2"/>
      <c r="Y196" s="2"/>
      <c r="Z196" s="2"/>
      <c r="AA196" s="2"/>
      <c r="AB196" s="2"/>
    </row>
    <row r="197" spans="24:28">
      <c r="X197" s="2"/>
      <c r="Y197" s="2"/>
      <c r="Z197" s="2"/>
      <c r="AA197" s="2"/>
      <c r="AB197" s="2"/>
    </row>
    <row r="198" spans="24:28">
      <c r="X198" s="2"/>
      <c r="Y198" s="2"/>
      <c r="Z198" s="2"/>
      <c r="AA198" s="2"/>
      <c r="AB198" s="2"/>
    </row>
    <row r="199" spans="24:28">
      <c r="X199" s="2"/>
      <c r="Y199" s="2"/>
      <c r="Z199" s="2"/>
      <c r="AA199" s="2"/>
      <c r="AB199" s="2"/>
    </row>
    <row r="200" spans="24:28">
      <c r="X200" s="2"/>
      <c r="Y200" s="2"/>
      <c r="Z200" s="2"/>
      <c r="AA200" s="2"/>
      <c r="AB200" s="2"/>
    </row>
    <row r="201" spans="24:28">
      <c r="X201" s="2"/>
      <c r="Y201" s="2"/>
      <c r="Z201" s="2"/>
      <c r="AA201" s="2"/>
      <c r="AB201" s="2"/>
    </row>
    <row r="202" spans="24:28">
      <c r="X202" s="2"/>
      <c r="Y202" s="2"/>
      <c r="Z202" s="2"/>
      <c r="AA202" s="2"/>
      <c r="AB202" s="2"/>
    </row>
    <row r="203" spans="24:28">
      <c r="X203" s="2"/>
      <c r="Y203" s="2"/>
      <c r="Z203" s="2"/>
      <c r="AA203" s="2"/>
      <c r="AB203" s="2"/>
    </row>
    <row r="204" spans="24:28">
      <c r="X204" s="2"/>
      <c r="Y204" s="2"/>
      <c r="Z204" s="2"/>
      <c r="AA204" s="2"/>
      <c r="AB204" s="2"/>
    </row>
    <row r="205" spans="24:28">
      <c r="X205" s="2"/>
      <c r="Y205" s="2"/>
      <c r="Z205" s="2"/>
      <c r="AA205" s="2"/>
      <c r="AB205" s="2"/>
    </row>
    <row r="206" spans="24:28">
      <c r="X206" s="2"/>
      <c r="Y206" s="2"/>
      <c r="Z206" s="2"/>
      <c r="AA206" s="2"/>
      <c r="AB206" s="2"/>
    </row>
    <row r="207" spans="24:28">
      <c r="X207" s="2"/>
      <c r="Y207" s="2"/>
      <c r="Z207" s="2"/>
      <c r="AA207" s="2"/>
      <c r="AB207" s="2"/>
    </row>
    <row r="208" spans="24:28">
      <c r="X208" s="2"/>
      <c r="Y208" s="2"/>
      <c r="Z208" s="2"/>
      <c r="AA208" s="2"/>
      <c r="AB208" s="2"/>
    </row>
    <row r="209" spans="24:28">
      <c r="X209" s="2"/>
      <c r="Y209" s="2"/>
      <c r="Z209" s="2"/>
      <c r="AA209" s="2"/>
      <c r="AB209" s="2"/>
    </row>
    <row r="210" spans="24:28">
      <c r="X210" s="2"/>
      <c r="Y210" s="2"/>
      <c r="Z210" s="2"/>
      <c r="AA210" s="2"/>
      <c r="AB210" s="2"/>
    </row>
    <row r="211" spans="24:28">
      <c r="X211" s="2"/>
      <c r="Y211" s="2"/>
      <c r="Z211" s="2"/>
      <c r="AA211" s="2"/>
      <c r="AB211" s="2"/>
    </row>
    <row r="212" spans="24:28">
      <c r="X212" s="2"/>
      <c r="Y212" s="2"/>
      <c r="Z212" s="2"/>
      <c r="AA212" s="2"/>
      <c r="AB212" s="2"/>
    </row>
    <row r="213" spans="24:28">
      <c r="X213" s="2"/>
      <c r="Y213" s="2"/>
      <c r="Z213" s="2"/>
      <c r="AA213" s="2"/>
      <c r="AB213" s="2"/>
    </row>
    <row r="214" spans="24:28">
      <c r="X214" s="2"/>
      <c r="Y214" s="2"/>
      <c r="Z214" s="2"/>
      <c r="AA214" s="2"/>
      <c r="AB214" s="2"/>
    </row>
    <row r="215" spans="24:28">
      <c r="X215" s="2"/>
      <c r="Y215" s="2"/>
      <c r="Z215" s="2"/>
      <c r="AA215" s="2"/>
      <c r="AB215" s="2"/>
    </row>
    <row r="216" spans="24:28">
      <c r="X216" s="2"/>
      <c r="Y216" s="2"/>
      <c r="Z216" s="2"/>
      <c r="AA216" s="2"/>
      <c r="AB216" s="2"/>
    </row>
    <row r="217" spans="24:28">
      <c r="X217" s="2"/>
      <c r="Y217" s="2"/>
      <c r="Z217" s="2"/>
      <c r="AA217" s="2"/>
      <c r="AB217" s="2"/>
    </row>
    <row r="218" spans="24:28">
      <c r="X218" s="2"/>
      <c r="Y218" s="2"/>
      <c r="Z218" s="2"/>
      <c r="AA218" s="2"/>
      <c r="AB218" s="2"/>
    </row>
    <row r="219" spans="24:28">
      <c r="X219" s="2"/>
      <c r="Y219" s="2"/>
      <c r="Z219" s="2"/>
      <c r="AA219" s="2"/>
      <c r="AB219" s="2"/>
    </row>
    <row r="220" spans="24:28">
      <c r="X220" s="2"/>
      <c r="Y220" s="2"/>
      <c r="Z220" s="2"/>
      <c r="AA220" s="2"/>
      <c r="AB220" s="2"/>
    </row>
    <row r="221" spans="24:28">
      <c r="X221" s="2"/>
      <c r="Y221" s="2"/>
      <c r="Z221" s="2"/>
      <c r="AA221" s="2"/>
      <c r="AB221" s="2"/>
    </row>
    <row r="222" spans="24:28">
      <c r="X222" s="2"/>
      <c r="Y222" s="2"/>
      <c r="Z222" s="2"/>
      <c r="AA222" s="2"/>
      <c r="AB222" s="2"/>
    </row>
    <row r="223" spans="24:28">
      <c r="X223" s="2"/>
      <c r="Y223" s="2"/>
      <c r="Z223" s="2"/>
      <c r="AA223" s="2"/>
      <c r="AB223" s="2"/>
    </row>
    <row r="224" spans="24:28">
      <c r="X224" s="2"/>
      <c r="Y224" s="2"/>
      <c r="Z224" s="2"/>
      <c r="AA224" s="2"/>
      <c r="AB224" s="2"/>
    </row>
    <row r="225" spans="24:28">
      <c r="X225" s="2"/>
      <c r="Y225" s="2"/>
      <c r="Z225" s="2"/>
      <c r="AA225" s="2"/>
      <c r="AB225" s="2"/>
    </row>
    <row r="226" spans="24:28">
      <c r="X226" s="2"/>
      <c r="Y226" s="2"/>
      <c r="Z226" s="2"/>
      <c r="AA226" s="2"/>
      <c r="AB226" s="2"/>
    </row>
    <row r="227" spans="24:28">
      <c r="X227" s="2"/>
      <c r="Y227" s="2"/>
      <c r="Z227" s="2"/>
      <c r="AA227" s="2"/>
      <c r="AB227" s="2"/>
    </row>
    <row r="228" spans="24:28">
      <c r="X228" s="2"/>
      <c r="Y228" s="2"/>
      <c r="Z228" s="2"/>
      <c r="AA228" s="2"/>
      <c r="AB228" s="2"/>
    </row>
    <row r="229" spans="24:28">
      <c r="X229" s="2"/>
      <c r="Y229" s="2"/>
      <c r="Z229" s="2"/>
      <c r="AA229" s="2"/>
      <c r="AB229" s="2"/>
    </row>
    <row r="230" spans="24:28">
      <c r="X230" s="2"/>
      <c r="Y230" s="2"/>
      <c r="Z230" s="2"/>
      <c r="AA230" s="2"/>
      <c r="AB230" s="2"/>
    </row>
    <row r="231" spans="24:28">
      <c r="X231" s="2"/>
      <c r="Y231" s="2"/>
      <c r="Z231" s="2"/>
      <c r="AA231" s="2"/>
      <c r="AB231" s="2"/>
    </row>
    <row r="232" spans="24:28">
      <c r="X232" s="2"/>
      <c r="Y232" s="2"/>
      <c r="Z232" s="2"/>
      <c r="AA232" s="2"/>
      <c r="AB232" s="2"/>
    </row>
    <row r="233" spans="24:28">
      <c r="X233" s="2"/>
      <c r="Y233" s="2"/>
      <c r="Z233" s="2"/>
      <c r="AA233" s="2"/>
      <c r="AB233" s="2"/>
    </row>
    <row r="234" spans="24:28">
      <c r="X234" s="2"/>
      <c r="Y234" s="2"/>
      <c r="Z234" s="2"/>
      <c r="AA234" s="2"/>
      <c r="AB234" s="2"/>
    </row>
    <row r="235" spans="24:28">
      <c r="X235" s="2"/>
      <c r="Y235" s="2"/>
      <c r="Z235" s="2"/>
      <c r="AA235" s="2"/>
      <c r="AB235" s="2"/>
    </row>
    <row r="236" spans="24:28">
      <c r="X236" s="2"/>
      <c r="Y236" s="2"/>
      <c r="Z236" s="2"/>
      <c r="AA236" s="2"/>
      <c r="AB236" s="2"/>
    </row>
    <row r="237" spans="24:28">
      <c r="X237" s="2"/>
      <c r="Y237" s="2"/>
      <c r="Z237" s="2"/>
      <c r="AA237" s="2"/>
      <c r="AB237" s="2"/>
    </row>
    <row r="238" spans="24:28">
      <c r="X238" s="2"/>
      <c r="Y238" s="2"/>
      <c r="Z238" s="2"/>
      <c r="AA238" s="2"/>
      <c r="AB238" s="2"/>
    </row>
    <row r="239" spans="24:28">
      <c r="X239" s="2"/>
      <c r="Y239" s="2"/>
      <c r="Z239" s="2"/>
      <c r="AA239" s="2"/>
      <c r="AB239" s="2"/>
    </row>
    <row r="240" spans="24:28">
      <c r="X240" s="2"/>
      <c r="Y240" s="2"/>
      <c r="Z240" s="2"/>
      <c r="AA240" s="2"/>
      <c r="AB240" s="2"/>
    </row>
    <row r="241" spans="24:28">
      <c r="X241" s="2"/>
      <c r="Y241" s="2"/>
      <c r="Z241" s="2"/>
      <c r="AA241" s="2"/>
      <c r="AB241" s="2"/>
    </row>
    <row r="242" spans="24:28">
      <c r="X242" s="2"/>
      <c r="Y242" s="2"/>
      <c r="Z242" s="2"/>
      <c r="AA242" s="2"/>
      <c r="AB242" s="2"/>
    </row>
    <row r="243" spans="24:28">
      <c r="X243" s="2"/>
      <c r="Y243" s="2"/>
      <c r="Z243" s="2"/>
      <c r="AA243" s="2"/>
      <c r="AB243" s="2"/>
    </row>
    <row r="244" spans="24:28">
      <c r="X244" s="2"/>
      <c r="Y244" s="2"/>
      <c r="Z244" s="2"/>
      <c r="AA244" s="2"/>
      <c r="AB244" s="2"/>
    </row>
    <row r="245" spans="24:28">
      <c r="X245" s="2"/>
      <c r="Y245" s="2"/>
      <c r="Z245" s="2"/>
      <c r="AA245" s="2"/>
      <c r="AB245" s="2"/>
    </row>
    <row r="246" spans="24:28">
      <c r="X246" s="2"/>
      <c r="Y246" s="2"/>
      <c r="Z246" s="2"/>
      <c r="AA246" s="2"/>
      <c r="AB246" s="2"/>
    </row>
    <row r="247" spans="24:28">
      <c r="X247" s="2"/>
      <c r="Y247" s="2"/>
      <c r="Z247" s="2"/>
      <c r="AA247" s="2"/>
      <c r="AB247" s="2"/>
    </row>
    <row r="248" spans="24:28">
      <c r="X248" s="2"/>
      <c r="Y248" s="2"/>
      <c r="Z248" s="2"/>
      <c r="AA248" s="2"/>
      <c r="AB248" s="2"/>
    </row>
    <row r="249" spans="24:28">
      <c r="X249" s="2"/>
      <c r="Y249" s="2"/>
      <c r="Z249" s="2"/>
      <c r="AA249" s="2"/>
      <c r="AB249" s="2"/>
    </row>
    <row r="250" spans="24:28">
      <c r="X250" s="2"/>
      <c r="Y250" s="2"/>
      <c r="Z250" s="2"/>
      <c r="AA250" s="2"/>
      <c r="AB250" s="2"/>
    </row>
    <row r="251" spans="24:28">
      <c r="X251" s="2"/>
      <c r="Y251" s="2"/>
      <c r="Z251" s="2"/>
      <c r="AA251" s="2"/>
      <c r="AB251" s="2"/>
    </row>
    <row r="252" spans="24:28">
      <c r="X252" s="2"/>
      <c r="Y252" s="2"/>
      <c r="Z252" s="2"/>
      <c r="AA252" s="2"/>
      <c r="AB252" s="2"/>
    </row>
    <row r="253" spans="24:28">
      <c r="X253" s="2"/>
      <c r="Y253" s="2"/>
      <c r="Z253" s="2"/>
      <c r="AA253" s="2"/>
      <c r="AB253" s="2"/>
    </row>
    <row r="254" spans="24:28">
      <c r="X254" s="2"/>
      <c r="Y254" s="2"/>
      <c r="Z254" s="2"/>
      <c r="AA254" s="2"/>
      <c r="AB254" s="2"/>
    </row>
    <row r="255" spans="24:28">
      <c r="X255" s="2"/>
      <c r="Y255" s="2"/>
      <c r="Z255" s="2"/>
      <c r="AA255" s="2"/>
      <c r="AB255" s="2"/>
    </row>
    <row r="256" spans="24:28">
      <c r="X256" s="2"/>
      <c r="Y256" s="2"/>
      <c r="Z256" s="2"/>
      <c r="AA256" s="2"/>
      <c r="AB256" s="2"/>
    </row>
    <row r="257" spans="24:28">
      <c r="X257" s="2"/>
      <c r="Y257" s="2"/>
      <c r="Z257" s="2"/>
      <c r="AA257" s="2"/>
      <c r="AB257" s="2"/>
    </row>
    <row r="258" spans="24:28">
      <c r="X258" s="2"/>
      <c r="Y258" s="2"/>
      <c r="Z258" s="2"/>
      <c r="AA258" s="2"/>
      <c r="AB258" s="2"/>
    </row>
    <row r="259" spans="24:28">
      <c r="X259" s="2"/>
      <c r="Y259" s="2"/>
      <c r="Z259" s="2"/>
      <c r="AA259" s="2"/>
      <c r="AB259" s="2"/>
    </row>
    <row r="260" spans="24:28">
      <c r="X260" s="2"/>
      <c r="Y260" s="2"/>
      <c r="Z260" s="2"/>
      <c r="AA260" s="2"/>
      <c r="AB260" s="2"/>
    </row>
    <row r="261" spans="24:28">
      <c r="X261" s="2"/>
      <c r="Y261" s="2"/>
      <c r="Z261" s="2"/>
      <c r="AA261" s="2"/>
      <c r="AB261" s="2"/>
    </row>
    <row r="262" spans="24:28">
      <c r="X262" s="2"/>
      <c r="Y262" s="2"/>
      <c r="Z262" s="2"/>
      <c r="AA262" s="2"/>
      <c r="AB262" s="2"/>
    </row>
    <row r="263" spans="24:28">
      <c r="X263" s="2"/>
      <c r="Y263" s="2"/>
      <c r="Z263" s="2"/>
      <c r="AA263" s="2"/>
      <c r="AB263" s="2"/>
    </row>
    <row r="264" spans="24:28">
      <c r="X264" s="2"/>
      <c r="Y264" s="2"/>
      <c r="Z264" s="2"/>
      <c r="AA264" s="2"/>
      <c r="AB264" s="2"/>
    </row>
    <row r="265" spans="24:28">
      <c r="X265" s="2"/>
      <c r="Y265" s="2"/>
      <c r="Z265" s="2"/>
      <c r="AA265" s="2"/>
      <c r="AB265" s="2"/>
    </row>
    <row r="266" spans="24:28">
      <c r="X266" s="2"/>
      <c r="Y266" s="2"/>
      <c r="Z266" s="2"/>
      <c r="AA266" s="2"/>
      <c r="AB266" s="2"/>
    </row>
    <row r="267" spans="24:28">
      <c r="X267" s="2"/>
      <c r="Y267" s="2"/>
      <c r="Z267" s="2"/>
      <c r="AA267" s="2"/>
      <c r="AB267" s="2"/>
    </row>
    <row r="268" spans="24:28">
      <c r="X268" s="2"/>
      <c r="Y268" s="2"/>
      <c r="Z268" s="2"/>
      <c r="AA268" s="2"/>
      <c r="AB268" s="2"/>
    </row>
    <row r="269" spans="24:28">
      <c r="X269" s="2"/>
      <c r="Y269" s="2"/>
      <c r="Z269" s="2"/>
      <c r="AA269" s="2"/>
      <c r="AB269" s="2"/>
    </row>
    <row r="270" spans="24:28">
      <c r="X270" s="2"/>
      <c r="Y270" s="2"/>
      <c r="Z270" s="2"/>
      <c r="AA270" s="2"/>
      <c r="AB270" s="2"/>
    </row>
    <row r="271" spans="24:28">
      <c r="X271" s="2"/>
      <c r="Y271" s="2"/>
      <c r="Z271" s="2"/>
      <c r="AA271" s="2"/>
      <c r="AB271" s="2"/>
    </row>
    <row r="272" spans="24:28">
      <c r="X272" s="2"/>
      <c r="Y272" s="2"/>
      <c r="Z272" s="2"/>
      <c r="AA272" s="2"/>
      <c r="AB272" s="2"/>
    </row>
    <row r="273" spans="24:28">
      <c r="X273" s="2"/>
      <c r="Y273" s="2"/>
      <c r="Z273" s="2"/>
      <c r="AA273" s="2"/>
      <c r="AB273" s="2"/>
    </row>
    <row r="274" spans="24:28">
      <c r="X274" s="2"/>
      <c r="Y274" s="2"/>
      <c r="Z274" s="2"/>
      <c r="AA274" s="2"/>
      <c r="AB274" s="2"/>
    </row>
    <row r="275" spans="24:28">
      <c r="X275" s="2"/>
      <c r="Y275" s="2"/>
      <c r="Z275" s="2"/>
      <c r="AA275" s="2"/>
      <c r="AB275" s="2"/>
    </row>
    <row r="276" spans="24:28">
      <c r="X276" s="2"/>
      <c r="Y276" s="2"/>
      <c r="Z276" s="2"/>
      <c r="AA276" s="2"/>
      <c r="AB276" s="2"/>
    </row>
    <row r="277" spans="24:28">
      <c r="X277" s="2"/>
      <c r="Y277" s="2"/>
      <c r="Z277" s="2"/>
      <c r="AA277" s="2"/>
      <c r="AB277" s="2"/>
    </row>
    <row r="278" spans="24:28">
      <c r="X278" s="2"/>
      <c r="Y278" s="2"/>
      <c r="Z278" s="2"/>
      <c r="AA278" s="2"/>
      <c r="AB278" s="2"/>
    </row>
    <row r="279" spans="24:28">
      <c r="X279" s="2"/>
      <c r="Y279" s="2"/>
      <c r="Z279" s="2"/>
      <c r="AA279" s="2"/>
      <c r="AB279" s="2"/>
    </row>
    <row r="280" spans="24:28">
      <c r="X280" s="2"/>
      <c r="Y280" s="2"/>
      <c r="Z280" s="2"/>
      <c r="AA280" s="2"/>
      <c r="AB280" s="2"/>
    </row>
    <row r="281" spans="24:28">
      <c r="X281" s="2"/>
      <c r="Y281" s="2"/>
      <c r="Z281" s="2"/>
      <c r="AA281" s="2"/>
      <c r="AB281" s="2"/>
    </row>
    <row r="282" spans="24:28">
      <c r="X282" s="2"/>
      <c r="Y282" s="2"/>
      <c r="Z282" s="2"/>
      <c r="AA282" s="2"/>
      <c r="AB282" s="2"/>
    </row>
    <row r="283" spans="24:28">
      <c r="X283" s="2"/>
      <c r="Y283" s="2"/>
      <c r="Z283" s="2"/>
      <c r="AA283" s="2"/>
      <c r="AB283" s="2"/>
    </row>
    <row r="284" spans="24:28">
      <c r="X284" s="2"/>
      <c r="Y284" s="2"/>
      <c r="Z284" s="2"/>
      <c r="AA284" s="2"/>
      <c r="AB284" s="2"/>
    </row>
    <row r="285" spans="24:28">
      <c r="X285" s="2"/>
      <c r="Y285" s="2"/>
      <c r="Z285" s="2"/>
      <c r="AA285" s="2"/>
      <c r="AB285" s="2"/>
    </row>
    <row r="286" spans="24:28">
      <c r="X286" s="2"/>
      <c r="Y286" s="2"/>
      <c r="Z286" s="2"/>
      <c r="AA286" s="2"/>
      <c r="AB286" s="2"/>
    </row>
    <row r="287" spans="24:28">
      <c r="X287" s="2"/>
      <c r="Y287" s="2"/>
      <c r="Z287" s="2"/>
      <c r="AA287" s="2"/>
      <c r="AB287" s="2"/>
    </row>
    <row r="288" spans="24:28">
      <c r="X288" s="2"/>
      <c r="Y288" s="2"/>
      <c r="Z288" s="2"/>
      <c r="AA288" s="2"/>
      <c r="AB288" s="2"/>
    </row>
    <row r="289" spans="24:28">
      <c r="X289" s="2"/>
      <c r="Y289" s="2"/>
      <c r="Z289" s="2"/>
      <c r="AA289" s="2"/>
      <c r="AB289" s="2"/>
    </row>
    <row r="290" spans="24:28">
      <c r="X290" s="2"/>
      <c r="Y290" s="2"/>
      <c r="Z290" s="2"/>
      <c r="AA290" s="2"/>
      <c r="AB290" s="2"/>
    </row>
    <row r="291" spans="24:28">
      <c r="X291" s="2"/>
      <c r="Y291" s="2"/>
      <c r="Z291" s="2"/>
      <c r="AA291" s="2"/>
      <c r="AB291" s="2"/>
    </row>
    <row r="292" spans="24:28">
      <c r="X292" s="2"/>
      <c r="Y292" s="2"/>
      <c r="Z292" s="2"/>
      <c r="AA292" s="2"/>
      <c r="AB292" s="2"/>
    </row>
    <row r="293" spans="24:28">
      <c r="X293" s="2"/>
      <c r="Y293" s="2"/>
      <c r="Z293" s="2"/>
      <c r="AA293" s="2"/>
      <c r="AB293" s="2"/>
    </row>
    <row r="294" spans="24:28">
      <c r="X294" s="2"/>
      <c r="Y294" s="2"/>
      <c r="Z294" s="2"/>
      <c r="AA294" s="2"/>
      <c r="AB294" s="2"/>
    </row>
    <row r="295" spans="24:28">
      <c r="X295" s="2"/>
      <c r="Y295" s="2"/>
      <c r="Z295" s="2"/>
      <c r="AA295" s="2"/>
      <c r="AB295" s="2"/>
    </row>
    <row r="296" spans="24:28">
      <c r="X296" s="2"/>
      <c r="Y296" s="2"/>
      <c r="Z296" s="2"/>
      <c r="AA296" s="2"/>
      <c r="AB296" s="2"/>
    </row>
    <row r="297" spans="24:28">
      <c r="X297" s="2"/>
      <c r="Y297" s="2"/>
      <c r="Z297" s="2"/>
      <c r="AA297" s="2"/>
      <c r="AB297" s="2"/>
    </row>
    <row r="298" spans="24:28">
      <c r="X298" s="2"/>
      <c r="Y298" s="2"/>
      <c r="Z298" s="2"/>
      <c r="AA298" s="2"/>
      <c r="AB298" s="2"/>
    </row>
    <row r="299" spans="24:28">
      <c r="X299" s="2"/>
      <c r="Y299" s="2"/>
      <c r="Z299" s="2"/>
      <c r="AA299" s="2"/>
      <c r="AB299" s="2"/>
    </row>
    <row r="300" spans="24:28">
      <c r="X300" s="2"/>
      <c r="Y300" s="2"/>
      <c r="Z300" s="2"/>
      <c r="AA300" s="2"/>
      <c r="AB300" s="2"/>
    </row>
    <row r="301" spans="24:28">
      <c r="X301" s="2"/>
      <c r="Y301" s="2"/>
      <c r="Z301" s="2"/>
      <c r="AA301" s="2"/>
      <c r="AB301" s="2"/>
    </row>
    <row r="302" spans="24:28">
      <c r="X302" s="2"/>
      <c r="Y302" s="2"/>
      <c r="Z302" s="2"/>
      <c r="AA302" s="2"/>
      <c r="AB302" s="2"/>
    </row>
    <row r="303" spans="24:28">
      <c r="X303" s="2"/>
      <c r="Y303" s="2"/>
      <c r="Z303" s="2"/>
      <c r="AA303" s="2"/>
      <c r="AB303" s="2"/>
    </row>
    <row r="304" spans="24:28">
      <c r="X304" s="2"/>
      <c r="Y304" s="2"/>
      <c r="Z304" s="2"/>
      <c r="AA304" s="2"/>
      <c r="AB304" s="2"/>
    </row>
    <row r="305" spans="24:28">
      <c r="X305" s="2"/>
      <c r="Y305" s="2"/>
      <c r="Z305" s="2"/>
      <c r="AA305" s="2"/>
      <c r="AB305" s="2"/>
    </row>
    <row r="306" spans="24:28">
      <c r="X306" s="2"/>
      <c r="Y306" s="2"/>
      <c r="Z306" s="2"/>
      <c r="AA306" s="2"/>
      <c r="AB306" s="2"/>
    </row>
    <row r="307" spans="24:28">
      <c r="X307" s="2"/>
      <c r="Y307" s="2"/>
      <c r="Z307" s="2"/>
      <c r="AA307" s="2"/>
      <c r="AB307" s="2"/>
    </row>
    <row r="308" spans="24:28">
      <c r="X308" s="2"/>
      <c r="Y308" s="2"/>
      <c r="Z308" s="2"/>
      <c r="AA308" s="2"/>
      <c r="AB308" s="2"/>
    </row>
    <row r="309" spans="24:28">
      <c r="X309" s="2"/>
      <c r="Y309" s="2"/>
      <c r="Z309" s="2"/>
      <c r="AA309" s="2"/>
      <c r="AB309" s="2"/>
    </row>
    <row r="310" spans="24:28">
      <c r="X310" s="2"/>
      <c r="Y310" s="2"/>
      <c r="Z310" s="2"/>
      <c r="AA310" s="2"/>
      <c r="AB310" s="2"/>
    </row>
    <row r="311" spans="24:28">
      <c r="X311" s="2"/>
      <c r="Y311" s="2"/>
      <c r="Z311" s="2"/>
      <c r="AA311" s="2"/>
      <c r="AB311" s="2"/>
    </row>
    <row r="312" spans="24:28">
      <c r="X312" s="2"/>
      <c r="Y312" s="2"/>
      <c r="Z312" s="2"/>
      <c r="AA312" s="2"/>
      <c r="AB312" s="2"/>
    </row>
    <row r="313" spans="24:28">
      <c r="X313" s="2"/>
      <c r="Y313" s="2"/>
      <c r="Z313" s="2"/>
      <c r="AA313" s="2"/>
      <c r="AB313" s="2"/>
    </row>
    <row r="314" spans="24:28">
      <c r="X314" s="2"/>
      <c r="Y314" s="2"/>
      <c r="Z314" s="2"/>
      <c r="AA314" s="2"/>
      <c r="AB314" s="2"/>
    </row>
    <row r="315" spans="24:28">
      <c r="X315" s="2"/>
      <c r="Y315" s="2"/>
      <c r="Z315" s="2"/>
      <c r="AA315" s="2"/>
      <c r="AB315" s="2"/>
    </row>
    <row r="316" spans="24:28">
      <c r="X316" s="2"/>
      <c r="Y316" s="2"/>
      <c r="Z316" s="2"/>
      <c r="AA316" s="2"/>
      <c r="AB316" s="2"/>
    </row>
    <row r="317" spans="24:28">
      <c r="X317" s="2"/>
      <c r="Y317" s="2"/>
      <c r="Z317" s="2"/>
      <c r="AA317" s="2"/>
      <c r="AB317" s="2"/>
    </row>
    <row r="318" spans="24:28">
      <c r="X318" s="2"/>
      <c r="Y318" s="2"/>
      <c r="Z318" s="2"/>
      <c r="AA318" s="2"/>
      <c r="AB318" s="2"/>
    </row>
    <row r="319" spans="24:28">
      <c r="X319" s="2"/>
      <c r="Y319" s="2"/>
      <c r="Z319" s="2"/>
      <c r="AA319" s="2"/>
      <c r="AB319" s="2"/>
    </row>
    <row r="320" spans="24:28">
      <c r="X320" s="2"/>
      <c r="Y320" s="2"/>
      <c r="Z320" s="2"/>
      <c r="AA320" s="2"/>
      <c r="AB320" s="2"/>
    </row>
    <row r="321" spans="24:28">
      <c r="X321" s="2"/>
      <c r="Y321" s="2"/>
      <c r="Z321" s="2"/>
      <c r="AA321" s="2"/>
      <c r="AB321" s="2"/>
    </row>
    <row r="322" spans="24:28">
      <c r="X322" s="2"/>
      <c r="Y322" s="2"/>
      <c r="Z322" s="2"/>
      <c r="AA322" s="2"/>
      <c r="AB322" s="2"/>
    </row>
    <row r="323" spans="24:28">
      <c r="X323" s="2"/>
      <c r="Y323" s="2"/>
      <c r="Z323" s="2"/>
      <c r="AA323" s="2"/>
      <c r="AB323" s="2"/>
    </row>
    <row r="324" spans="24:28">
      <c r="X324" s="2"/>
      <c r="Y324" s="2"/>
      <c r="Z324" s="2"/>
      <c r="AA324" s="2"/>
      <c r="AB324" s="2"/>
    </row>
    <row r="325" spans="24:28">
      <c r="X325" s="2"/>
      <c r="Y325" s="2"/>
      <c r="Z325" s="2"/>
      <c r="AA325" s="2"/>
      <c r="AB325" s="2"/>
    </row>
    <row r="326" spans="24:28">
      <c r="X326" s="2"/>
      <c r="Y326" s="2"/>
      <c r="Z326" s="2"/>
      <c r="AA326" s="2"/>
      <c r="AB326" s="2"/>
    </row>
    <row r="327" spans="24:28">
      <c r="X327" s="2"/>
      <c r="Y327" s="2"/>
      <c r="Z327" s="2"/>
      <c r="AA327" s="2"/>
      <c r="AB327" s="2"/>
    </row>
    <row r="328" spans="24:28">
      <c r="X328" s="2"/>
      <c r="Y328" s="2"/>
      <c r="Z328" s="2"/>
      <c r="AA328" s="2"/>
      <c r="AB328" s="2"/>
    </row>
    <row r="329" spans="24:28">
      <c r="X329" s="2"/>
      <c r="Y329" s="2"/>
      <c r="Z329" s="2"/>
      <c r="AA329" s="2"/>
      <c r="AB329" s="2"/>
    </row>
    <row r="330" spans="24:28">
      <c r="X330" s="2"/>
      <c r="Y330" s="2"/>
      <c r="Z330" s="2"/>
      <c r="AA330" s="2"/>
      <c r="AB330" s="2"/>
    </row>
    <row r="331" spans="24:28">
      <c r="X331" s="2"/>
      <c r="Y331" s="2"/>
      <c r="Z331" s="2"/>
      <c r="AA331" s="2"/>
      <c r="AB331" s="2"/>
    </row>
    <row r="332" spans="24:28">
      <c r="X332" s="2"/>
      <c r="Y332" s="2"/>
      <c r="Z332" s="2"/>
      <c r="AA332" s="2"/>
      <c r="AB332" s="2"/>
    </row>
    <row r="333" spans="24:28">
      <c r="X333" s="2"/>
      <c r="Y333" s="2"/>
      <c r="Z333" s="2"/>
      <c r="AA333" s="2"/>
      <c r="AB333" s="2"/>
    </row>
    <row r="334" spans="24:28">
      <c r="X334" s="2"/>
      <c r="Y334" s="2"/>
      <c r="Z334" s="2"/>
      <c r="AA334" s="2"/>
      <c r="AB334" s="2"/>
    </row>
    <row r="335" spans="24:28">
      <c r="X335" s="2"/>
      <c r="Y335" s="2"/>
      <c r="Z335" s="2"/>
      <c r="AA335" s="2"/>
      <c r="AB335" s="2"/>
    </row>
    <row r="336" spans="24:28">
      <c r="X336" s="2"/>
      <c r="Y336" s="2"/>
      <c r="Z336" s="2"/>
      <c r="AA336" s="2"/>
      <c r="AB336" s="2"/>
    </row>
    <row r="337" spans="24:28">
      <c r="X337" s="2"/>
      <c r="Y337" s="2"/>
      <c r="Z337" s="2"/>
      <c r="AA337" s="2"/>
      <c r="AB337" s="2"/>
    </row>
    <row r="338" spans="24:28">
      <c r="X338" s="2"/>
      <c r="Y338" s="2"/>
      <c r="Z338" s="2"/>
      <c r="AA338" s="2"/>
      <c r="AB338" s="2"/>
    </row>
    <row r="339" spans="24:28">
      <c r="X339" s="2"/>
      <c r="Y339" s="2"/>
      <c r="Z339" s="2"/>
      <c r="AA339" s="2"/>
      <c r="AB339" s="2"/>
    </row>
    <row r="340" spans="24:28">
      <c r="X340" s="2"/>
      <c r="Y340" s="2"/>
      <c r="Z340" s="2"/>
      <c r="AA340" s="2"/>
      <c r="AB340" s="2"/>
    </row>
    <row r="341" spans="24:28">
      <c r="X341" s="2"/>
      <c r="Y341" s="2"/>
      <c r="Z341" s="2"/>
      <c r="AA341" s="2"/>
      <c r="AB341" s="2"/>
    </row>
    <row r="342" spans="24:28">
      <c r="X342" s="2"/>
      <c r="Y342" s="2"/>
      <c r="Z342" s="2"/>
      <c r="AA342" s="2"/>
      <c r="AB342" s="2"/>
    </row>
    <row r="343" spans="24:28">
      <c r="X343" s="2"/>
      <c r="Y343" s="2"/>
      <c r="Z343" s="2"/>
      <c r="AA343" s="2"/>
      <c r="AB343" s="2"/>
    </row>
    <row r="344" spans="24:28">
      <c r="X344" s="2"/>
      <c r="Y344" s="2"/>
      <c r="Z344" s="2"/>
      <c r="AA344" s="2"/>
      <c r="AB344" s="2"/>
    </row>
    <row r="345" spans="24:28">
      <c r="X345" s="2"/>
      <c r="Y345" s="2"/>
      <c r="Z345" s="2"/>
      <c r="AA345" s="2"/>
      <c r="AB345" s="2"/>
    </row>
    <row r="346" spans="24:28">
      <c r="X346" s="2"/>
      <c r="Y346" s="2"/>
      <c r="Z346" s="2"/>
      <c r="AA346" s="2"/>
      <c r="AB346" s="2"/>
    </row>
    <row r="347" spans="24:28">
      <c r="X347" s="2"/>
      <c r="Y347" s="2"/>
      <c r="Z347" s="2"/>
      <c r="AA347" s="2"/>
      <c r="AB347" s="2"/>
    </row>
    <row r="348" spans="24:28">
      <c r="X348" s="2"/>
      <c r="Y348" s="2"/>
      <c r="Z348" s="2"/>
      <c r="AA348" s="2"/>
      <c r="AB348" s="2"/>
    </row>
    <row r="349" spans="24:28">
      <c r="X349" s="2"/>
      <c r="Y349" s="2"/>
      <c r="Z349" s="2"/>
      <c r="AA349" s="2"/>
      <c r="AB349" s="2"/>
    </row>
    <row r="350" spans="24:28">
      <c r="X350" s="2"/>
      <c r="Y350" s="2"/>
      <c r="Z350" s="2"/>
      <c r="AA350" s="2"/>
      <c r="AB350" s="2"/>
    </row>
    <row r="351" spans="24:28">
      <c r="X351" s="2"/>
      <c r="Y351" s="2"/>
      <c r="Z351" s="2"/>
      <c r="AA351" s="2"/>
      <c r="AB351" s="2"/>
    </row>
    <row r="352" spans="24:28">
      <c r="X352" s="2"/>
      <c r="Y352" s="2"/>
      <c r="Z352" s="2"/>
      <c r="AA352" s="2"/>
      <c r="AB352" s="2"/>
    </row>
    <row r="353" spans="24:28">
      <c r="X353" s="2"/>
      <c r="Y353" s="2"/>
      <c r="Z353" s="2"/>
      <c r="AA353" s="2"/>
      <c r="AB353" s="2"/>
    </row>
    <row r="354" spans="24:28">
      <c r="X354" s="2"/>
      <c r="Y354" s="2"/>
      <c r="Z354" s="2"/>
      <c r="AA354" s="2"/>
      <c r="AB354" s="2"/>
    </row>
    <row r="355" spans="24:28">
      <c r="X355" s="2"/>
      <c r="Y355" s="2"/>
      <c r="Z355" s="2"/>
      <c r="AA355" s="2"/>
      <c r="AB355" s="2"/>
    </row>
    <row r="356" spans="24:28">
      <c r="X356" s="2"/>
      <c r="Y356" s="2"/>
      <c r="Z356" s="2"/>
      <c r="AA356" s="2"/>
      <c r="AB356" s="2"/>
    </row>
    <row r="357" spans="24:28">
      <c r="X357" s="2"/>
      <c r="Y357" s="2"/>
      <c r="Z357" s="2"/>
      <c r="AA357" s="2"/>
      <c r="AB357" s="2"/>
    </row>
    <row r="358" spans="24:28">
      <c r="X358" s="2"/>
      <c r="Y358" s="2"/>
      <c r="Z358" s="2"/>
      <c r="AA358" s="2"/>
      <c r="AB358" s="2"/>
    </row>
    <row r="359" spans="24:28">
      <c r="X359" s="2"/>
      <c r="Y359" s="2"/>
      <c r="Z359" s="2"/>
      <c r="AA359" s="2"/>
      <c r="AB359" s="2"/>
    </row>
    <row r="360" spans="24:28">
      <c r="X360" s="2"/>
      <c r="Y360" s="2"/>
      <c r="Z360" s="2"/>
      <c r="AA360" s="2"/>
      <c r="AB360" s="2"/>
    </row>
    <row r="361" spans="24:28">
      <c r="X361" s="2"/>
      <c r="Y361" s="2"/>
      <c r="Z361" s="2"/>
      <c r="AA361" s="2"/>
      <c r="AB361" s="2"/>
    </row>
    <row r="362" spans="24:28">
      <c r="X362" s="2"/>
      <c r="Y362" s="2"/>
      <c r="Z362" s="2"/>
      <c r="AA362" s="2"/>
      <c r="AB362" s="2"/>
    </row>
    <row r="363" spans="24:28">
      <c r="X363" s="2"/>
      <c r="Y363" s="2"/>
      <c r="Z363" s="2"/>
      <c r="AA363" s="2"/>
      <c r="AB363" s="2"/>
    </row>
    <row r="364" spans="24:28">
      <c r="X364" s="2"/>
      <c r="Y364" s="2"/>
      <c r="Z364" s="2"/>
      <c r="AA364" s="2"/>
      <c r="AB364" s="2"/>
    </row>
    <row r="365" spans="24:28">
      <c r="X365" s="2"/>
      <c r="Y365" s="2"/>
      <c r="Z365" s="2"/>
      <c r="AA365" s="2"/>
      <c r="AB365" s="2"/>
    </row>
    <row r="366" spans="24:28">
      <c r="X366" s="2"/>
      <c r="Y366" s="2"/>
      <c r="Z366" s="2"/>
      <c r="AA366" s="2"/>
      <c r="AB366" s="2"/>
    </row>
    <row r="367" spans="24:28">
      <c r="X367" s="2"/>
      <c r="Y367" s="2"/>
      <c r="Z367" s="2"/>
      <c r="AA367" s="2"/>
      <c r="AB367" s="2"/>
    </row>
    <row r="368" spans="24:28">
      <c r="X368" s="2"/>
      <c r="Y368" s="2"/>
      <c r="Z368" s="2"/>
      <c r="AA368" s="2"/>
      <c r="AB368" s="2"/>
    </row>
    <row r="369" spans="24:28">
      <c r="X369" s="2"/>
      <c r="Y369" s="2"/>
      <c r="Z369" s="2"/>
      <c r="AA369" s="2"/>
      <c r="AB369" s="2"/>
    </row>
    <row r="370" spans="24:28">
      <c r="X370" s="2"/>
      <c r="Y370" s="2"/>
      <c r="Z370" s="2"/>
      <c r="AA370" s="2"/>
      <c r="AB370" s="2"/>
    </row>
    <row r="371" spans="24:28">
      <c r="X371" s="2"/>
      <c r="Y371" s="2"/>
      <c r="Z371" s="2"/>
      <c r="AA371" s="2"/>
      <c r="AB371" s="2"/>
    </row>
    <row r="372" spans="24:28">
      <c r="X372" s="2"/>
      <c r="Y372" s="2"/>
      <c r="Z372" s="2"/>
      <c r="AA372" s="2"/>
      <c r="AB372" s="2"/>
    </row>
    <row r="373" spans="24:28">
      <c r="X373" s="2"/>
      <c r="Y373" s="2"/>
      <c r="Z373" s="2"/>
      <c r="AA373" s="2"/>
      <c r="AB373" s="2"/>
    </row>
    <row r="374" spans="24:28">
      <c r="X374" s="2"/>
      <c r="Y374" s="2"/>
      <c r="Z374" s="2"/>
      <c r="AA374" s="2"/>
      <c r="AB374" s="2"/>
    </row>
    <row r="375" spans="24:28">
      <c r="X375" s="2"/>
      <c r="Y375" s="2"/>
      <c r="Z375" s="2"/>
      <c r="AA375" s="2"/>
      <c r="AB375" s="2"/>
    </row>
    <row r="376" spans="24:28">
      <c r="X376" s="2"/>
      <c r="Y376" s="2"/>
      <c r="Z376" s="2"/>
      <c r="AA376" s="2"/>
      <c r="AB376" s="2"/>
    </row>
    <row r="377" spans="24:28">
      <c r="X377" s="2"/>
      <c r="Y377" s="2"/>
      <c r="Z377" s="2"/>
      <c r="AA377" s="2"/>
      <c r="AB377" s="2"/>
    </row>
    <row r="378" spans="24:28">
      <c r="X378" s="2"/>
      <c r="Y378" s="2"/>
      <c r="Z378" s="2"/>
      <c r="AA378" s="2"/>
      <c r="AB378" s="2"/>
    </row>
    <row r="379" spans="24:28">
      <c r="X379" s="2"/>
      <c r="Y379" s="2"/>
      <c r="Z379" s="2"/>
      <c r="AA379" s="2"/>
      <c r="AB379" s="2"/>
    </row>
    <row r="380" spans="24:28">
      <c r="X380" s="2"/>
      <c r="Y380" s="2"/>
      <c r="Z380" s="2"/>
      <c r="AA380" s="2"/>
      <c r="AB380" s="2"/>
    </row>
    <row r="381" spans="24:28">
      <c r="X381" s="2"/>
      <c r="Y381" s="2"/>
      <c r="Z381" s="2"/>
      <c r="AA381" s="2"/>
      <c r="AB381" s="2"/>
    </row>
    <row r="382" spans="24:28">
      <c r="X382" s="2"/>
      <c r="Y382" s="2"/>
      <c r="Z382" s="2"/>
      <c r="AA382" s="2"/>
      <c r="AB382" s="2"/>
    </row>
    <row r="383" spans="24:28">
      <c r="X383" s="2"/>
      <c r="Y383" s="2"/>
      <c r="Z383" s="2"/>
      <c r="AA383" s="2"/>
      <c r="AB383" s="2"/>
    </row>
    <row r="384" spans="24:28">
      <c r="X384" s="2"/>
      <c r="Y384" s="2"/>
      <c r="Z384" s="2"/>
      <c r="AA384" s="2"/>
      <c r="AB384" s="2"/>
    </row>
    <row r="385" spans="24:28">
      <c r="X385" s="2"/>
      <c r="Y385" s="2"/>
      <c r="Z385" s="2"/>
      <c r="AA385" s="2"/>
      <c r="AB385" s="2"/>
    </row>
    <row r="386" spans="24:28">
      <c r="X386" s="2"/>
      <c r="Y386" s="2"/>
      <c r="Z386" s="2"/>
      <c r="AA386" s="2"/>
      <c r="AB386" s="2"/>
    </row>
    <row r="387" spans="24:28">
      <c r="X387" s="2"/>
      <c r="Y387" s="2"/>
      <c r="Z387" s="2"/>
      <c r="AA387" s="2"/>
      <c r="AB387" s="2"/>
    </row>
    <row r="388" spans="24:28">
      <c r="X388" s="2"/>
      <c r="Y388" s="2"/>
      <c r="Z388" s="2"/>
      <c r="AA388" s="2"/>
      <c r="AB388" s="2"/>
    </row>
    <row r="389" spans="24:28">
      <c r="X389" s="2"/>
      <c r="Y389" s="2"/>
      <c r="Z389" s="2"/>
      <c r="AA389" s="2"/>
      <c r="AB389" s="2"/>
    </row>
    <row r="390" spans="24:28">
      <c r="X390" s="2"/>
      <c r="Y390" s="2"/>
      <c r="Z390" s="2"/>
      <c r="AA390" s="2"/>
      <c r="AB390" s="2"/>
    </row>
    <row r="391" spans="24:28">
      <c r="X391" s="2"/>
      <c r="Y391" s="2"/>
      <c r="Z391" s="2"/>
      <c r="AA391" s="2"/>
      <c r="AB391" s="2"/>
    </row>
    <row r="392" spans="24:28">
      <c r="X392" s="2"/>
      <c r="Y392" s="2"/>
      <c r="Z392" s="2"/>
      <c r="AA392" s="2"/>
      <c r="AB392" s="2"/>
    </row>
    <row r="393" spans="24:28">
      <c r="X393" s="2"/>
      <c r="Y393" s="2"/>
      <c r="Z393" s="2"/>
      <c r="AA393" s="2"/>
      <c r="AB393" s="2"/>
    </row>
    <row r="394" spans="24:28">
      <c r="X394" s="2"/>
      <c r="Y394" s="2"/>
      <c r="Z394" s="2"/>
      <c r="AA394" s="2"/>
      <c r="AB394" s="2"/>
    </row>
    <row r="395" spans="24:28">
      <c r="X395" s="2"/>
      <c r="Y395" s="2"/>
      <c r="Z395" s="2"/>
      <c r="AA395" s="2"/>
      <c r="AB395" s="2"/>
    </row>
    <row r="396" spans="24:28">
      <c r="X396" s="2"/>
      <c r="Y396" s="2"/>
      <c r="Z396" s="2"/>
      <c r="AA396" s="2"/>
      <c r="AB396" s="2"/>
    </row>
    <row r="397" spans="24:28">
      <c r="X397" s="2"/>
      <c r="Y397" s="2"/>
      <c r="Z397" s="2"/>
      <c r="AA397" s="2"/>
      <c r="AB397" s="2"/>
    </row>
    <row r="398" spans="24:28">
      <c r="X398" s="2"/>
      <c r="Y398" s="2"/>
      <c r="Z398" s="2"/>
      <c r="AA398" s="2"/>
      <c r="AB398" s="2"/>
    </row>
    <row r="399" spans="24:28">
      <c r="X399" s="2"/>
      <c r="Y399" s="2"/>
      <c r="Z399" s="2"/>
      <c r="AA399" s="2"/>
      <c r="AB399" s="2"/>
    </row>
    <row r="400" spans="24:28">
      <c r="X400" s="2"/>
      <c r="Y400" s="2"/>
      <c r="Z400" s="2"/>
      <c r="AA400" s="2"/>
      <c r="AB400" s="2"/>
    </row>
    <row r="401" spans="24:28">
      <c r="X401" s="2"/>
      <c r="Y401" s="2"/>
      <c r="Z401" s="2"/>
      <c r="AA401" s="2"/>
      <c r="AB401" s="2"/>
    </row>
    <row r="402" spans="24:28">
      <c r="X402" s="2"/>
      <c r="Y402" s="2"/>
      <c r="Z402" s="2"/>
      <c r="AA402" s="2"/>
      <c r="AB402" s="2"/>
    </row>
    <row r="403" spans="24:28">
      <c r="X403" s="2"/>
      <c r="Y403" s="2"/>
      <c r="Z403" s="2"/>
      <c r="AA403" s="2"/>
      <c r="AB403" s="2"/>
    </row>
    <row r="404" spans="24:28">
      <c r="X404" s="2"/>
      <c r="Y404" s="2"/>
      <c r="Z404" s="2"/>
      <c r="AA404" s="2"/>
      <c r="AB404" s="2"/>
    </row>
    <row r="405" spans="24:28">
      <c r="X405" s="2"/>
      <c r="Y405" s="2"/>
      <c r="Z405" s="2"/>
      <c r="AA405" s="2"/>
      <c r="AB405" s="2"/>
    </row>
    <row r="406" spans="24:28">
      <c r="X406" s="2"/>
      <c r="Y406" s="2"/>
      <c r="Z406" s="2"/>
      <c r="AA406" s="2"/>
      <c r="AB406" s="2"/>
    </row>
    <row r="407" spans="24:28">
      <c r="X407" s="2"/>
      <c r="Y407" s="2"/>
      <c r="Z407" s="2"/>
      <c r="AA407" s="2"/>
      <c r="AB407" s="2"/>
    </row>
    <row r="408" spans="24:28">
      <c r="X408" s="2"/>
      <c r="Y408" s="2"/>
      <c r="Z408" s="2"/>
      <c r="AA408" s="2"/>
      <c r="AB408" s="2"/>
    </row>
    <row r="409" spans="24:28">
      <c r="X409" s="2"/>
      <c r="Y409" s="2"/>
      <c r="Z409" s="2"/>
      <c r="AA409" s="2"/>
      <c r="AB409" s="2"/>
    </row>
    <row r="410" spans="24:28">
      <c r="X410" s="2"/>
      <c r="Y410" s="2"/>
      <c r="Z410" s="2"/>
      <c r="AA410" s="2"/>
      <c r="AB410" s="2"/>
    </row>
    <row r="411" spans="24:28">
      <c r="X411" s="2"/>
      <c r="Y411" s="2"/>
      <c r="Z411" s="2"/>
      <c r="AA411" s="2"/>
      <c r="AB411" s="2"/>
    </row>
    <row r="412" spans="24:28">
      <c r="X412" s="2"/>
      <c r="Y412" s="2"/>
      <c r="Z412" s="2"/>
      <c r="AA412" s="2"/>
      <c r="AB412" s="2"/>
    </row>
    <row r="413" spans="24:28">
      <c r="X413" s="2"/>
      <c r="Y413" s="2"/>
      <c r="Z413" s="2"/>
      <c r="AA413" s="2"/>
      <c r="AB413" s="2"/>
    </row>
    <row r="414" spans="24:28">
      <c r="X414" s="2"/>
      <c r="Y414" s="2"/>
      <c r="Z414" s="2"/>
      <c r="AA414" s="2"/>
      <c r="AB414" s="2"/>
    </row>
    <row r="415" spans="24:28">
      <c r="X415" s="2"/>
      <c r="Y415" s="2"/>
      <c r="Z415" s="2"/>
      <c r="AA415" s="2"/>
      <c r="AB415" s="2"/>
    </row>
    <row r="416" spans="24:28">
      <c r="X416" s="2"/>
      <c r="Y416" s="2"/>
      <c r="Z416" s="2"/>
      <c r="AA416" s="2"/>
      <c r="AB416" s="2"/>
    </row>
    <row r="417" spans="24:28">
      <c r="X417" s="2"/>
      <c r="Y417" s="2"/>
      <c r="Z417" s="2"/>
      <c r="AA417" s="2"/>
      <c r="AB417" s="2"/>
    </row>
    <row r="418" spans="24:28">
      <c r="X418" s="2"/>
      <c r="Y418" s="2"/>
      <c r="Z418" s="2"/>
      <c r="AA418" s="2"/>
      <c r="AB418" s="2"/>
    </row>
    <row r="419" spans="24:28">
      <c r="X419" s="2"/>
      <c r="Y419" s="2"/>
      <c r="Z419" s="2"/>
      <c r="AA419" s="2"/>
      <c r="AB419" s="2"/>
    </row>
    <row r="420" spans="24:28">
      <c r="X420" s="2"/>
      <c r="Y420" s="2"/>
      <c r="Z420" s="2"/>
      <c r="AA420" s="2"/>
      <c r="AB420" s="2"/>
    </row>
    <row r="421" spans="24:28">
      <c r="X421" s="2"/>
      <c r="Y421" s="2"/>
      <c r="Z421" s="2"/>
      <c r="AA421" s="2"/>
      <c r="AB421" s="2"/>
    </row>
    <row r="422" spans="24:28">
      <c r="X422" s="2"/>
      <c r="Y422" s="2"/>
      <c r="Z422" s="2"/>
      <c r="AA422" s="2"/>
      <c r="AB422" s="2"/>
    </row>
    <row r="423" spans="24:28">
      <c r="X423" s="2"/>
      <c r="Y423" s="2"/>
      <c r="Z423" s="2"/>
      <c r="AA423" s="2"/>
      <c r="AB423" s="2"/>
    </row>
    <row r="424" spans="24:28">
      <c r="X424" s="2"/>
      <c r="Y424" s="2"/>
      <c r="Z424" s="2"/>
      <c r="AA424" s="2"/>
      <c r="AB424" s="2"/>
    </row>
    <row r="425" spans="24:28">
      <c r="X425" s="2"/>
      <c r="Y425" s="2"/>
      <c r="Z425" s="2"/>
      <c r="AA425" s="2"/>
      <c r="AB425" s="2"/>
    </row>
    <row r="426" spans="24:28">
      <c r="X426" s="2"/>
      <c r="Y426" s="2"/>
      <c r="Z426" s="2"/>
      <c r="AA426" s="2"/>
      <c r="AB426" s="2"/>
    </row>
    <row r="427" spans="24:28">
      <c r="X427" s="2"/>
      <c r="Y427" s="2"/>
      <c r="Z427" s="2"/>
      <c r="AA427" s="2"/>
      <c r="AB427" s="2"/>
    </row>
    <row r="428" spans="24:28">
      <c r="X428" s="2"/>
      <c r="Y428" s="2"/>
      <c r="Z428" s="2"/>
      <c r="AA428" s="2"/>
      <c r="AB428" s="2"/>
    </row>
    <row r="429" spans="24:28">
      <c r="X429" s="2"/>
      <c r="Y429" s="2"/>
      <c r="Z429" s="2"/>
      <c r="AA429" s="2"/>
      <c r="AB429" s="2"/>
    </row>
    <row r="430" spans="24:28">
      <c r="X430" s="2"/>
      <c r="Y430" s="2"/>
      <c r="Z430" s="2"/>
      <c r="AA430" s="2"/>
      <c r="AB430" s="2"/>
    </row>
    <row r="431" spans="24:28">
      <c r="X431" s="2"/>
      <c r="Y431" s="2"/>
      <c r="Z431" s="2"/>
      <c r="AA431" s="2"/>
      <c r="AB431" s="2"/>
    </row>
    <row r="432" spans="24:28">
      <c r="X432" s="2"/>
      <c r="Y432" s="2"/>
      <c r="Z432" s="2"/>
      <c r="AA432" s="2"/>
      <c r="AB432" s="2"/>
    </row>
    <row r="433" spans="24:28">
      <c r="X433" s="2"/>
      <c r="Y433" s="2"/>
      <c r="Z433" s="2"/>
      <c r="AA433" s="2"/>
      <c r="AB433" s="2"/>
    </row>
    <row r="434" spans="24:28">
      <c r="X434" s="2"/>
      <c r="Y434" s="2"/>
      <c r="Z434" s="2"/>
      <c r="AA434" s="2"/>
      <c r="AB434" s="2"/>
    </row>
    <row r="435" spans="24:28">
      <c r="X435" s="2"/>
      <c r="Y435" s="2"/>
      <c r="Z435" s="2"/>
      <c r="AA435" s="2"/>
      <c r="AB435" s="2"/>
    </row>
    <row r="436" spans="24:28">
      <c r="X436" s="2"/>
      <c r="Y436" s="2"/>
      <c r="Z436" s="2"/>
      <c r="AA436" s="2"/>
      <c r="AB436" s="2"/>
    </row>
    <row r="437" spans="24:28">
      <c r="X437" s="2"/>
      <c r="Y437" s="2"/>
      <c r="Z437" s="2"/>
      <c r="AA437" s="2"/>
      <c r="AB437" s="2"/>
    </row>
    <row r="438" spans="24:28">
      <c r="X438" s="2"/>
      <c r="Y438" s="2"/>
      <c r="Z438" s="2"/>
      <c r="AA438" s="2"/>
      <c r="AB438" s="2"/>
    </row>
    <row r="439" spans="24:28">
      <c r="X439" s="2"/>
      <c r="Y439" s="2"/>
      <c r="Z439" s="2"/>
      <c r="AA439" s="2"/>
      <c r="AB439" s="2"/>
    </row>
    <row r="440" spans="24:28">
      <c r="X440" s="2"/>
      <c r="Y440" s="2"/>
      <c r="Z440" s="2"/>
      <c r="AA440" s="2"/>
      <c r="AB440" s="2"/>
    </row>
    <row r="441" spans="24:28">
      <c r="X441" s="2"/>
      <c r="Y441" s="2"/>
      <c r="Z441" s="2"/>
      <c r="AA441" s="2"/>
      <c r="AB441" s="2"/>
    </row>
    <row r="442" spans="24:28">
      <c r="X442" s="2"/>
      <c r="Y442" s="2"/>
      <c r="Z442" s="2"/>
      <c r="AA442" s="2"/>
      <c r="AB442" s="2"/>
    </row>
    <row r="443" spans="24:28">
      <c r="X443" s="2"/>
      <c r="Y443" s="2"/>
      <c r="Z443" s="2"/>
      <c r="AA443" s="2"/>
      <c r="AB443" s="2"/>
    </row>
    <row r="444" spans="24:28">
      <c r="X444" s="2"/>
      <c r="Y444" s="2"/>
      <c r="Z444" s="2"/>
      <c r="AA444" s="2"/>
      <c r="AB444" s="2"/>
    </row>
    <row r="445" spans="24:28">
      <c r="X445" s="2"/>
      <c r="Y445" s="2"/>
      <c r="Z445" s="2"/>
      <c r="AA445" s="2"/>
      <c r="AB445" s="2"/>
    </row>
    <row r="446" spans="24:28">
      <c r="X446" s="2"/>
      <c r="Y446" s="2"/>
      <c r="Z446" s="2"/>
      <c r="AA446" s="2"/>
      <c r="AB446" s="2"/>
    </row>
    <row r="447" spans="24:28">
      <c r="X447" s="2"/>
      <c r="Y447" s="2"/>
      <c r="Z447" s="2"/>
      <c r="AA447" s="2"/>
      <c r="AB447" s="2"/>
    </row>
    <row r="448" spans="24:28">
      <c r="X448" s="2"/>
      <c r="Y448" s="2"/>
      <c r="Z448" s="2"/>
      <c r="AA448" s="2"/>
      <c r="AB448" s="2"/>
    </row>
    <row r="449" spans="24:28">
      <c r="X449" s="2"/>
      <c r="Y449" s="2"/>
      <c r="Z449" s="2"/>
      <c r="AA449" s="2"/>
      <c r="AB449" s="2"/>
    </row>
    <row r="450" spans="24:28">
      <c r="X450" s="2"/>
      <c r="Y450" s="2"/>
      <c r="Z450" s="2"/>
      <c r="AA450" s="2"/>
      <c r="AB450" s="2"/>
    </row>
    <row r="451" spans="24:28">
      <c r="X451" s="2"/>
      <c r="Y451" s="2"/>
      <c r="Z451" s="2"/>
      <c r="AA451" s="2"/>
      <c r="AB451" s="2"/>
    </row>
    <row r="452" spans="24:28">
      <c r="X452" s="2"/>
      <c r="Y452" s="2"/>
      <c r="Z452" s="2"/>
      <c r="AA452" s="2"/>
      <c r="AB452" s="2"/>
    </row>
    <row r="453" spans="24:28">
      <c r="X453" s="2"/>
      <c r="Y453" s="2"/>
      <c r="Z453" s="2"/>
      <c r="AA453" s="2"/>
      <c r="AB453" s="2"/>
    </row>
    <row r="454" spans="24:28">
      <c r="X454" s="2"/>
      <c r="Y454" s="2"/>
      <c r="Z454" s="2"/>
      <c r="AA454" s="2"/>
      <c r="AB454" s="2"/>
    </row>
    <row r="455" spans="24:28">
      <c r="X455" s="2"/>
      <c r="Y455" s="2"/>
      <c r="Z455" s="2"/>
      <c r="AA455" s="2"/>
      <c r="AB455" s="2"/>
    </row>
    <row r="456" spans="24:28">
      <c r="X456" s="2"/>
      <c r="Y456" s="2"/>
      <c r="Z456" s="2"/>
      <c r="AA456" s="2"/>
      <c r="AB456" s="2"/>
    </row>
    <row r="457" spans="24:28">
      <c r="X457" s="2"/>
      <c r="Y457" s="2"/>
      <c r="Z457" s="2"/>
      <c r="AA457" s="2"/>
      <c r="AB457" s="2"/>
    </row>
    <row r="458" spans="24:28">
      <c r="X458" s="2"/>
      <c r="Y458" s="2"/>
      <c r="Z458" s="2"/>
      <c r="AA458" s="2"/>
      <c r="AB458" s="2"/>
    </row>
    <row r="459" spans="24:28">
      <c r="X459" s="2"/>
      <c r="Y459" s="2"/>
      <c r="Z459" s="2"/>
      <c r="AA459" s="2"/>
      <c r="AB459" s="2"/>
    </row>
    <row r="460" spans="24:28">
      <c r="X460" s="2"/>
      <c r="Y460" s="2"/>
      <c r="Z460" s="2"/>
      <c r="AA460" s="2"/>
      <c r="AB460" s="2"/>
    </row>
    <row r="461" spans="24:28">
      <c r="X461" s="2"/>
      <c r="Y461" s="2"/>
      <c r="Z461" s="2"/>
      <c r="AA461" s="2"/>
      <c r="AB461" s="2"/>
    </row>
    <row r="462" spans="24:28">
      <c r="X462" s="2"/>
      <c r="Y462" s="2"/>
      <c r="Z462" s="2"/>
      <c r="AA462" s="2"/>
      <c r="AB462" s="2"/>
    </row>
    <row r="463" spans="24:28">
      <c r="X463" s="2"/>
      <c r="Y463" s="2"/>
      <c r="Z463" s="2"/>
      <c r="AA463" s="2"/>
      <c r="AB463" s="2"/>
    </row>
    <row r="464" spans="24:28">
      <c r="X464" s="2"/>
      <c r="Y464" s="2"/>
      <c r="Z464" s="2"/>
      <c r="AA464" s="2"/>
      <c r="AB464" s="2"/>
    </row>
    <row r="465" spans="24:28">
      <c r="X465" s="2"/>
      <c r="Y465" s="2"/>
      <c r="Z465" s="2"/>
      <c r="AA465" s="2"/>
      <c r="AB465" s="2"/>
    </row>
    <row r="466" spans="24:28">
      <c r="X466" s="2"/>
      <c r="Y466" s="2"/>
      <c r="Z466" s="2"/>
      <c r="AA466" s="2"/>
      <c r="AB466" s="2"/>
    </row>
    <row r="467" spans="24:28">
      <c r="X467" s="2"/>
      <c r="Y467" s="2"/>
      <c r="Z467" s="2"/>
      <c r="AA467" s="2"/>
      <c r="AB467" s="2"/>
    </row>
    <row r="468" spans="24:28">
      <c r="X468" s="2"/>
      <c r="Y468" s="2"/>
      <c r="Z468" s="2"/>
      <c r="AA468" s="2"/>
      <c r="AB468" s="2"/>
    </row>
    <row r="469" spans="24:28">
      <c r="X469" s="2"/>
      <c r="Y469" s="2"/>
      <c r="Z469" s="2"/>
      <c r="AA469" s="2"/>
      <c r="AB469" s="2"/>
    </row>
    <row r="470" spans="24:28">
      <c r="X470" s="2"/>
      <c r="Y470" s="2"/>
      <c r="Z470" s="2"/>
      <c r="AA470" s="2"/>
      <c r="AB470" s="2"/>
    </row>
    <row r="471" spans="24:28">
      <c r="X471" s="2"/>
      <c r="Y471" s="2"/>
      <c r="Z471" s="2"/>
      <c r="AA471" s="2"/>
      <c r="AB471" s="2"/>
    </row>
    <row r="472" spans="24:28">
      <c r="X472" s="2"/>
      <c r="Y472" s="2"/>
      <c r="Z472" s="2"/>
      <c r="AA472" s="2"/>
      <c r="AB472" s="2"/>
    </row>
    <row r="473" spans="24:28">
      <c r="X473" s="2"/>
      <c r="Y473" s="2"/>
      <c r="Z473" s="2"/>
      <c r="AA473" s="2"/>
      <c r="AB473" s="2"/>
    </row>
    <row r="474" spans="24:28">
      <c r="X474" s="2"/>
      <c r="Y474" s="2"/>
      <c r="Z474" s="2"/>
      <c r="AA474" s="2"/>
      <c r="AB474" s="2"/>
    </row>
    <row r="475" spans="24:28">
      <c r="X475" s="2"/>
      <c r="Y475" s="2"/>
      <c r="Z475" s="2"/>
      <c r="AA475" s="2"/>
      <c r="AB475" s="2"/>
    </row>
    <row r="476" spans="24:28">
      <c r="X476" s="2"/>
      <c r="Y476" s="2"/>
      <c r="Z476" s="2"/>
      <c r="AA476" s="2"/>
      <c r="AB476" s="2"/>
    </row>
    <row r="477" spans="24:28">
      <c r="X477" s="2"/>
      <c r="Y477" s="2"/>
      <c r="Z477" s="2"/>
      <c r="AA477" s="2"/>
      <c r="AB477" s="2"/>
    </row>
    <row r="478" spans="24:28">
      <c r="X478" s="2"/>
      <c r="Y478" s="2"/>
      <c r="Z478" s="2"/>
      <c r="AA478" s="2"/>
      <c r="AB478" s="2"/>
    </row>
    <row r="479" spans="24:28">
      <c r="X479" s="2"/>
      <c r="Y479" s="2"/>
      <c r="Z479" s="2"/>
      <c r="AA479" s="2"/>
      <c r="AB479" s="2"/>
    </row>
    <row r="480" spans="24:28">
      <c r="X480" s="2"/>
      <c r="Y480" s="2"/>
      <c r="Z480" s="2"/>
      <c r="AA480" s="2"/>
      <c r="AB480" s="2"/>
    </row>
    <row r="481" spans="24:28">
      <c r="X481" s="2"/>
      <c r="Y481" s="2"/>
      <c r="Z481" s="2"/>
      <c r="AA481" s="2"/>
      <c r="AB481" s="2"/>
    </row>
    <row r="482" spans="24:28">
      <c r="X482" s="2"/>
      <c r="Y482" s="2"/>
      <c r="Z482" s="2"/>
      <c r="AA482" s="2"/>
      <c r="AB482" s="2"/>
    </row>
    <row r="483" spans="24:28">
      <c r="X483" s="2"/>
      <c r="Y483" s="2"/>
      <c r="Z483" s="2"/>
      <c r="AA483" s="2"/>
      <c r="AB483" s="2"/>
    </row>
    <row r="484" spans="24:28">
      <c r="X484" s="2"/>
      <c r="Y484" s="2"/>
      <c r="Z484" s="2"/>
      <c r="AA484" s="2"/>
      <c r="AB484" s="2"/>
    </row>
    <row r="485" spans="24:28">
      <c r="X485" s="2"/>
      <c r="Y485" s="2"/>
      <c r="Z485" s="2"/>
      <c r="AA485" s="2"/>
      <c r="AB485" s="2"/>
    </row>
    <row r="486" spans="24:28">
      <c r="X486" s="2"/>
      <c r="Y486" s="2"/>
      <c r="Z486" s="2"/>
      <c r="AA486" s="2"/>
      <c r="AB486" s="2"/>
    </row>
    <row r="487" spans="24:28">
      <c r="X487" s="2"/>
      <c r="Y487" s="2"/>
      <c r="Z487" s="2"/>
      <c r="AA487" s="2"/>
      <c r="AB487" s="2"/>
    </row>
    <row r="488" spans="24:28">
      <c r="X488" s="2"/>
      <c r="Y488" s="2"/>
      <c r="Z488" s="2"/>
      <c r="AA488" s="2"/>
      <c r="AB488" s="2"/>
    </row>
    <row r="489" spans="24:28">
      <c r="X489" s="2"/>
      <c r="Y489" s="2"/>
      <c r="Z489" s="2"/>
      <c r="AA489" s="2"/>
      <c r="AB489" s="2"/>
    </row>
    <row r="490" spans="24:28">
      <c r="X490" s="2"/>
      <c r="Y490" s="2"/>
      <c r="Z490" s="2"/>
      <c r="AA490" s="2"/>
      <c r="AB490" s="2"/>
    </row>
    <row r="491" spans="24:28">
      <c r="X491" s="2"/>
      <c r="Y491" s="2"/>
      <c r="Z491" s="2"/>
      <c r="AA491" s="2"/>
      <c r="AB491" s="2"/>
    </row>
    <row r="492" spans="24:28">
      <c r="X492" s="2"/>
      <c r="Y492" s="2"/>
      <c r="Z492" s="2"/>
      <c r="AA492" s="2"/>
      <c r="AB492" s="2"/>
    </row>
    <row r="493" spans="24:28">
      <c r="X493" s="2"/>
      <c r="Y493" s="2"/>
      <c r="Z493" s="2"/>
      <c r="AA493" s="2"/>
      <c r="AB493" s="2"/>
    </row>
    <row r="494" spans="24:28">
      <c r="X494" s="2"/>
      <c r="Y494" s="2"/>
      <c r="Z494" s="2"/>
      <c r="AA494" s="2"/>
      <c r="AB494" s="2"/>
    </row>
    <row r="495" spans="24:28">
      <c r="X495" s="2"/>
      <c r="Y495" s="2"/>
      <c r="Z495" s="2"/>
      <c r="AA495" s="2"/>
      <c r="AB495" s="2"/>
    </row>
    <row r="496" spans="24:28">
      <c r="X496" s="2"/>
      <c r="Y496" s="2"/>
      <c r="Z496" s="2"/>
      <c r="AA496" s="2"/>
      <c r="AB496" s="2"/>
    </row>
    <row r="497" spans="24:28">
      <c r="X497" s="2"/>
      <c r="Y497" s="2"/>
      <c r="Z497" s="2"/>
      <c r="AA497" s="2"/>
      <c r="AB497" s="2"/>
    </row>
    <row r="498" spans="24:28">
      <c r="X498" s="2"/>
      <c r="Y498" s="2"/>
      <c r="Z498" s="2"/>
      <c r="AA498" s="2"/>
      <c r="AB498" s="2"/>
    </row>
    <row r="499" spans="24:28">
      <c r="X499" s="2"/>
      <c r="Y499" s="2"/>
      <c r="Z499" s="2"/>
      <c r="AA499" s="2"/>
      <c r="AB499" s="2"/>
    </row>
    <row r="500" spans="24:28">
      <c r="X500" s="2"/>
      <c r="Y500" s="2"/>
      <c r="Z500" s="2"/>
      <c r="AA500" s="2"/>
      <c r="AB500" s="2"/>
    </row>
    <row r="501" spans="24:28">
      <c r="X501" s="2"/>
      <c r="Y501" s="2"/>
      <c r="Z501" s="2"/>
      <c r="AA501" s="2"/>
      <c r="AB501" s="2"/>
    </row>
    <row r="502" spans="24:28">
      <c r="X502" s="2"/>
      <c r="Y502" s="2"/>
      <c r="Z502" s="2"/>
      <c r="AA502" s="2"/>
      <c r="AB502" s="2"/>
    </row>
    <row r="503" spans="24:28">
      <c r="X503" s="2"/>
      <c r="Y503" s="2"/>
      <c r="Z503" s="2"/>
      <c r="AA503" s="2"/>
      <c r="AB503" s="2"/>
    </row>
    <row r="504" spans="24:28">
      <c r="X504" s="2"/>
      <c r="Y504" s="2"/>
      <c r="Z504" s="2"/>
      <c r="AA504" s="2"/>
      <c r="AB504" s="2"/>
    </row>
    <row r="505" spans="24:28">
      <c r="X505" s="2"/>
      <c r="Y505" s="2"/>
      <c r="Z505" s="2"/>
      <c r="AA505" s="2"/>
      <c r="AB505" s="2"/>
    </row>
    <row r="506" spans="24:28">
      <c r="X506" s="2"/>
      <c r="Y506" s="2"/>
      <c r="Z506" s="2"/>
      <c r="AA506" s="2"/>
      <c r="AB506" s="2"/>
    </row>
    <row r="507" spans="24:28">
      <c r="X507" s="2"/>
      <c r="Y507" s="2"/>
      <c r="Z507" s="2"/>
      <c r="AA507" s="2"/>
      <c r="AB507" s="2"/>
    </row>
    <row r="508" spans="24:28">
      <c r="X508" s="2"/>
      <c r="Y508" s="2"/>
      <c r="Z508" s="2"/>
      <c r="AA508" s="2"/>
      <c r="AB508" s="2"/>
    </row>
    <row r="509" spans="24:28">
      <c r="X509" s="2"/>
      <c r="Y509" s="2"/>
      <c r="Z509" s="2"/>
      <c r="AA509" s="2"/>
      <c r="AB509" s="2"/>
    </row>
    <row r="510" spans="24:28">
      <c r="X510" s="2"/>
      <c r="Y510" s="2"/>
      <c r="Z510" s="2"/>
      <c r="AA510" s="2"/>
      <c r="AB510" s="2"/>
    </row>
    <row r="511" spans="24:28">
      <c r="X511" s="2"/>
      <c r="Y511" s="2"/>
      <c r="Z511" s="2"/>
      <c r="AA511" s="2"/>
      <c r="AB511" s="2"/>
    </row>
    <row r="512" spans="24:28">
      <c r="X512" s="2"/>
      <c r="Y512" s="2"/>
      <c r="Z512" s="2"/>
      <c r="AA512" s="2"/>
      <c r="AB512" s="2"/>
    </row>
    <row r="513" spans="24:28">
      <c r="X513" s="2"/>
      <c r="Y513" s="2"/>
      <c r="Z513" s="2"/>
      <c r="AA513" s="2"/>
      <c r="AB513" s="2"/>
    </row>
    <row r="514" spans="24:28">
      <c r="X514" s="2"/>
      <c r="Y514" s="2"/>
      <c r="Z514" s="2"/>
      <c r="AA514" s="2"/>
      <c r="AB514" s="2"/>
    </row>
    <row r="515" spans="24:28">
      <c r="X515" s="2"/>
      <c r="Y515" s="2"/>
      <c r="Z515" s="2"/>
      <c r="AA515" s="2"/>
      <c r="AB515" s="2"/>
    </row>
    <row r="516" spans="24:28">
      <c r="X516" s="2"/>
      <c r="Y516" s="2"/>
      <c r="Z516" s="2"/>
      <c r="AA516" s="2"/>
      <c r="AB516" s="2"/>
    </row>
    <row r="517" spans="24:28">
      <c r="X517" s="2"/>
      <c r="Y517" s="2"/>
      <c r="Z517" s="2"/>
      <c r="AA517" s="2"/>
      <c r="AB517" s="2"/>
    </row>
    <row r="518" spans="24:28">
      <c r="X518" s="2"/>
      <c r="Y518" s="2"/>
      <c r="Z518" s="2"/>
      <c r="AA518" s="2"/>
      <c r="AB518" s="2"/>
    </row>
    <row r="519" spans="24:28">
      <c r="X519" s="2"/>
      <c r="Y519" s="2"/>
      <c r="Z519" s="2"/>
      <c r="AA519" s="2"/>
      <c r="AB519" s="2"/>
    </row>
    <row r="520" spans="24:28">
      <c r="X520" s="2"/>
      <c r="Y520" s="2"/>
      <c r="Z520" s="2"/>
      <c r="AA520" s="2"/>
      <c r="AB520" s="2"/>
    </row>
    <row r="521" spans="24:28">
      <c r="X521" s="2"/>
      <c r="Y521" s="2"/>
      <c r="Z521" s="2"/>
      <c r="AA521" s="2"/>
      <c r="AB521" s="2"/>
    </row>
    <row r="522" spans="24:28">
      <c r="X522" s="2"/>
      <c r="Y522" s="2"/>
      <c r="Z522" s="2"/>
      <c r="AA522" s="2"/>
      <c r="AB522" s="2"/>
    </row>
    <row r="523" spans="24:28">
      <c r="X523" s="2"/>
      <c r="Y523" s="2"/>
      <c r="Z523" s="2"/>
      <c r="AA523" s="2"/>
      <c r="AB523" s="2"/>
    </row>
    <row r="524" spans="24:28">
      <c r="X524" s="2"/>
      <c r="Y524" s="2"/>
      <c r="Z524" s="2"/>
      <c r="AA524" s="2"/>
      <c r="AB524" s="2"/>
    </row>
    <row r="525" spans="24:28">
      <c r="X525" s="2"/>
      <c r="Y525" s="2"/>
      <c r="Z525" s="2"/>
      <c r="AA525" s="2"/>
      <c r="AB525" s="2"/>
    </row>
    <row r="526" spans="24:28">
      <c r="X526" s="2"/>
      <c r="Y526" s="2"/>
      <c r="Z526" s="2"/>
      <c r="AA526" s="2"/>
      <c r="AB526" s="2"/>
    </row>
    <row r="527" spans="24:28">
      <c r="X527" s="2"/>
      <c r="Y527" s="2"/>
      <c r="Z527" s="2"/>
      <c r="AA527" s="2"/>
      <c r="AB527" s="2"/>
    </row>
    <row r="528" spans="24:28">
      <c r="X528" s="2"/>
      <c r="Y528" s="2"/>
      <c r="Z528" s="2"/>
      <c r="AA528" s="2"/>
      <c r="AB528" s="2"/>
    </row>
    <row r="529" spans="24:28">
      <c r="X529" s="2"/>
      <c r="Y529" s="2"/>
      <c r="Z529" s="2"/>
      <c r="AA529" s="2"/>
      <c r="AB529" s="2"/>
    </row>
    <row r="530" spans="24:28">
      <c r="X530" s="2"/>
      <c r="Y530" s="2"/>
      <c r="Z530" s="2"/>
      <c r="AA530" s="2"/>
      <c r="AB530" s="2"/>
    </row>
    <row r="531" spans="24:28">
      <c r="X531" s="2"/>
      <c r="Y531" s="2"/>
      <c r="Z531" s="2"/>
      <c r="AA531" s="2"/>
      <c r="AB531" s="2"/>
    </row>
    <row r="532" spans="24:28">
      <c r="X532" s="2"/>
      <c r="Y532" s="2"/>
      <c r="Z532" s="2"/>
      <c r="AA532" s="2"/>
      <c r="AB532" s="2"/>
    </row>
    <row r="533" spans="24:28">
      <c r="X533" s="2"/>
      <c r="Y533" s="2"/>
      <c r="Z533" s="2"/>
      <c r="AA533" s="2"/>
      <c r="AB533" s="2"/>
    </row>
    <row r="534" spans="24:28">
      <c r="X534" s="2"/>
      <c r="Y534" s="2"/>
      <c r="Z534" s="2"/>
      <c r="AA534" s="2"/>
      <c r="AB534" s="2"/>
    </row>
    <row r="535" spans="24:28">
      <c r="X535" s="2"/>
      <c r="Y535" s="2"/>
      <c r="Z535" s="2"/>
      <c r="AA535" s="2"/>
      <c r="AB535" s="2"/>
    </row>
    <row r="536" spans="24:28">
      <c r="X536" s="2"/>
      <c r="Y536" s="2"/>
      <c r="Z536" s="2"/>
      <c r="AA536" s="2"/>
      <c r="AB536" s="2"/>
    </row>
    <row r="537" spans="24:28">
      <c r="X537" s="2"/>
      <c r="Y537" s="2"/>
      <c r="Z537" s="2"/>
      <c r="AA537" s="2"/>
      <c r="AB537" s="2"/>
    </row>
    <row r="538" spans="24:28">
      <c r="X538" s="2"/>
      <c r="Y538" s="2"/>
      <c r="Z538" s="2"/>
      <c r="AA538" s="2"/>
      <c r="AB538" s="2"/>
    </row>
    <row r="539" spans="24:28">
      <c r="X539" s="2"/>
      <c r="Y539" s="2"/>
      <c r="Z539" s="2"/>
      <c r="AA539" s="2"/>
      <c r="AB539" s="2"/>
    </row>
    <row r="540" spans="24:28">
      <c r="X540" s="2"/>
      <c r="Y540" s="2"/>
      <c r="Z540" s="2"/>
      <c r="AA540" s="2"/>
      <c r="AB540" s="2"/>
    </row>
    <row r="541" spans="24:28">
      <c r="X541" s="2"/>
      <c r="Y541" s="2"/>
      <c r="Z541" s="2"/>
      <c r="AA541" s="2"/>
      <c r="AB541" s="2"/>
    </row>
    <row r="542" spans="24:28">
      <c r="X542" s="2"/>
      <c r="Y542" s="2"/>
      <c r="Z542" s="2"/>
      <c r="AA542" s="2"/>
      <c r="AB542" s="2"/>
    </row>
    <row r="543" spans="24:28">
      <c r="X543" s="2"/>
      <c r="Y543" s="2"/>
      <c r="Z543" s="2"/>
      <c r="AA543" s="2"/>
      <c r="AB543" s="2"/>
    </row>
    <row r="544" spans="24:28">
      <c r="X544" s="2"/>
      <c r="Y544" s="2"/>
      <c r="Z544" s="2"/>
      <c r="AA544" s="2"/>
      <c r="AB544" s="2"/>
    </row>
    <row r="545" spans="24:28">
      <c r="X545" s="2"/>
      <c r="Y545" s="2"/>
      <c r="Z545" s="2"/>
      <c r="AA545" s="2"/>
      <c r="AB545" s="2"/>
    </row>
    <row r="546" spans="24:28">
      <c r="X546" s="2"/>
      <c r="Y546" s="2"/>
      <c r="Z546" s="2"/>
      <c r="AA546" s="2"/>
      <c r="AB546" s="2"/>
    </row>
    <row r="547" spans="24:28">
      <c r="X547" s="2"/>
      <c r="Y547" s="2"/>
      <c r="Z547" s="2"/>
      <c r="AA547" s="2"/>
      <c r="AB547" s="2"/>
    </row>
    <row r="548" spans="24:28">
      <c r="X548" s="2"/>
      <c r="Y548" s="2"/>
      <c r="Z548" s="2"/>
      <c r="AA548" s="2"/>
      <c r="AB548" s="2"/>
    </row>
    <row r="549" spans="24:28">
      <c r="X549" s="2"/>
      <c r="Y549" s="2"/>
      <c r="Z549" s="2"/>
      <c r="AA549" s="2"/>
      <c r="AB549" s="2"/>
    </row>
    <row r="550" spans="24:28">
      <c r="X550" s="2"/>
      <c r="Y550" s="2"/>
      <c r="Z550" s="2"/>
      <c r="AA550" s="2"/>
      <c r="AB550" s="2"/>
    </row>
    <row r="551" spans="24:28">
      <c r="X551" s="2"/>
      <c r="Y551" s="2"/>
      <c r="Z551" s="2"/>
      <c r="AA551" s="2"/>
      <c r="AB551" s="2"/>
    </row>
    <row r="552" spans="24:28">
      <c r="X552" s="2"/>
      <c r="Y552" s="2"/>
      <c r="Z552" s="2"/>
      <c r="AA552" s="2"/>
      <c r="AB552" s="2"/>
    </row>
    <row r="553" spans="24:28">
      <c r="X553" s="2"/>
      <c r="Y553" s="2"/>
      <c r="Z553" s="2"/>
      <c r="AA553" s="2"/>
      <c r="AB553" s="2"/>
    </row>
    <row r="554" spans="24:28">
      <c r="X554" s="2"/>
      <c r="Y554" s="2"/>
      <c r="Z554" s="2"/>
      <c r="AA554" s="2"/>
      <c r="AB554" s="2"/>
    </row>
    <row r="555" spans="24:28">
      <c r="X555" s="2"/>
      <c r="Y555" s="2"/>
      <c r="Z555" s="2"/>
      <c r="AA555" s="2"/>
      <c r="AB555" s="2"/>
    </row>
    <row r="556" spans="24:28">
      <c r="X556" s="2"/>
      <c r="Y556" s="2"/>
      <c r="Z556" s="2"/>
      <c r="AA556" s="2"/>
      <c r="AB556" s="2"/>
    </row>
    <row r="557" spans="24:28">
      <c r="X557" s="2"/>
      <c r="Y557" s="2"/>
      <c r="Z557" s="2"/>
      <c r="AA557" s="2"/>
      <c r="AB557" s="2"/>
    </row>
    <row r="558" spans="24:28">
      <c r="X558" s="2"/>
      <c r="Y558" s="2"/>
      <c r="Z558" s="2"/>
      <c r="AA558" s="2"/>
      <c r="AB558" s="2"/>
    </row>
    <row r="559" spans="24:28">
      <c r="X559" s="2"/>
      <c r="Y559" s="2"/>
      <c r="Z559" s="2"/>
      <c r="AA559" s="2"/>
      <c r="AB559" s="2"/>
    </row>
    <row r="560" spans="24:28">
      <c r="X560" s="2"/>
      <c r="Y560" s="2"/>
      <c r="Z560" s="2"/>
      <c r="AA560" s="2"/>
      <c r="AB560" s="2"/>
    </row>
    <row r="561" spans="24:28">
      <c r="X561" s="2"/>
      <c r="Y561" s="2"/>
      <c r="Z561" s="2"/>
      <c r="AA561" s="2"/>
      <c r="AB561" s="2"/>
    </row>
    <row r="562" spans="24:28">
      <c r="X562" s="2"/>
      <c r="Y562" s="2"/>
      <c r="Z562" s="2"/>
      <c r="AA562" s="2"/>
      <c r="AB562" s="2"/>
    </row>
    <row r="563" spans="24:28">
      <c r="X563" s="2"/>
      <c r="Y563" s="2"/>
      <c r="Z563" s="2"/>
      <c r="AA563" s="2"/>
      <c r="AB563" s="2"/>
    </row>
    <row r="564" spans="24:28">
      <c r="X564" s="2"/>
      <c r="Y564" s="2"/>
      <c r="Z564" s="2"/>
      <c r="AA564" s="2"/>
      <c r="AB564" s="2"/>
    </row>
    <row r="565" spans="24:28">
      <c r="X565" s="2"/>
      <c r="Y565" s="2"/>
      <c r="Z565" s="2"/>
      <c r="AA565" s="2"/>
      <c r="AB565" s="2"/>
    </row>
    <row r="566" spans="24:28">
      <c r="X566" s="2"/>
      <c r="Y566" s="2"/>
      <c r="Z566" s="2"/>
      <c r="AA566" s="2"/>
      <c r="AB566" s="2"/>
    </row>
    <row r="567" spans="24:28">
      <c r="X567" s="2"/>
      <c r="Y567" s="2"/>
      <c r="Z567" s="2"/>
      <c r="AA567" s="2"/>
      <c r="AB567" s="2"/>
    </row>
    <row r="568" spans="24:28">
      <c r="X568" s="2"/>
      <c r="Y568" s="2"/>
      <c r="Z568" s="2"/>
      <c r="AA568" s="2"/>
      <c r="AB568" s="2"/>
    </row>
    <row r="569" spans="24:28">
      <c r="X569" s="2"/>
      <c r="Y569" s="2"/>
      <c r="Z569" s="2"/>
      <c r="AA569" s="2"/>
      <c r="AB569" s="2"/>
    </row>
    <row r="570" spans="24:28">
      <c r="X570" s="2"/>
      <c r="Y570" s="2"/>
      <c r="Z570" s="2"/>
      <c r="AA570" s="2"/>
      <c r="AB570" s="2"/>
    </row>
    <row r="571" spans="24:28">
      <c r="X571" s="2"/>
      <c r="Y571" s="2"/>
      <c r="Z571" s="2"/>
      <c r="AA571" s="2"/>
      <c r="AB571" s="2"/>
    </row>
    <row r="572" spans="24:28">
      <c r="X572" s="2"/>
      <c r="Y572" s="2"/>
      <c r="Z572" s="2"/>
      <c r="AA572" s="2"/>
      <c r="AB572" s="2"/>
    </row>
    <row r="573" spans="24:28">
      <c r="X573" s="2"/>
      <c r="Y573" s="2"/>
      <c r="Z573" s="2"/>
      <c r="AA573" s="2"/>
      <c r="AB573" s="2"/>
    </row>
    <row r="574" spans="24:28">
      <c r="X574" s="2"/>
      <c r="Y574" s="2"/>
      <c r="Z574" s="2"/>
      <c r="AA574" s="2"/>
      <c r="AB574" s="2"/>
    </row>
    <row r="575" spans="24:28">
      <c r="X575" s="2"/>
      <c r="Y575" s="2"/>
      <c r="Z575" s="2"/>
      <c r="AA575" s="2"/>
      <c r="AB575" s="2"/>
    </row>
    <row r="576" spans="24:28">
      <c r="X576" s="2"/>
      <c r="Y576" s="2"/>
      <c r="Z576" s="2"/>
      <c r="AA576" s="2"/>
      <c r="AB576" s="2"/>
    </row>
    <row r="577" spans="24:28">
      <c r="X577" s="2"/>
      <c r="Y577" s="2"/>
      <c r="Z577" s="2"/>
      <c r="AA577" s="2"/>
      <c r="AB577" s="2"/>
    </row>
    <row r="578" spans="24:28">
      <c r="X578" s="2"/>
      <c r="Y578" s="2"/>
      <c r="Z578" s="2"/>
      <c r="AA578" s="2"/>
      <c r="AB578" s="2"/>
    </row>
  </sheetData>
  <mergeCells count="6">
    <mergeCell ref="D10:J10"/>
    <mergeCell ref="L10:M10"/>
    <mergeCell ref="D23:J23"/>
    <mergeCell ref="L23:M23"/>
    <mergeCell ref="D69:J69"/>
    <mergeCell ref="L69:M69"/>
  </mergeCells>
  <printOptions horizontalCentered="1"/>
  <pageMargins left="0.25" right="0.25" top="0.45" bottom="0.45" header="0.5" footer="0.5"/>
  <pageSetup scale="35" orientation="landscape" r:id="rId1"/>
  <headerFooter alignWithMargins="0">
    <oddFooter>&amp;C&amp;"Times New Roman,Regular"&amp;A&amp;R&amp;"Times New Roman,Regular"Page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86D49C4-EACD-4AAD-98DE-B79D11014C9E}"/>
</file>

<file path=customXml/itemProps2.xml><?xml version="1.0" encoding="utf-8"?>
<ds:datastoreItem xmlns:ds="http://schemas.openxmlformats.org/officeDocument/2006/customXml" ds:itemID="{3B36301E-2374-411D-A398-BAEAC436122E}"/>
</file>

<file path=customXml/itemProps3.xml><?xml version="1.0" encoding="utf-8"?>
<ds:datastoreItem xmlns:ds="http://schemas.openxmlformats.org/officeDocument/2006/customXml" ds:itemID="{34A196D0-EAB9-4A07-A6A5-DE856C6639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Ricca Planning Studio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Aimee Nunez</cp:lastModifiedBy>
  <cp:revision/>
  <dcterms:created xsi:type="dcterms:W3CDTF">1997-09-24T20:21:45Z</dcterms:created>
  <dcterms:modified xsi:type="dcterms:W3CDTF">2018-09-20T20:21:07Z</dcterms:modified>
  <cp:category/>
  <cp:contentStatus/>
</cp:coreProperties>
</file>